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AGR\AGR-ARMS-Agrichmical\Pesticide Regulation\Permits\2021\ROW\Applications\VTRANS\"/>
    </mc:Choice>
  </mc:AlternateContent>
  <xr:revisionPtr revIDLastSave="0" documentId="8_{AD99CE46-5074-47C9-A3F0-08BEF64F3171}" xr6:coauthVersionLast="46" xr6:coauthVersionMax="46" xr10:uidLastSave="{00000000-0000-0000-0000-000000000000}"/>
  <bookViews>
    <workbookView xWindow="-108" yWindow="-108" windowWidth="23256" windowHeight="12576" tabRatio="774" firstSheet="3" activeTab="11" xr2:uid="{00000000-000D-0000-FFFF-FFFF00000000}"/>
  </bookViews>
  <sheets>
    <sheet name="2010" sheetId="11" r:id="rId1"/>
    <sheet name="2011" sheetId="12" r:id="rId2"/>
    <sheet name="2012" sheetId="13" r:id="rId3"/>
    <sheet name="2013" sheetId="14" r:id="rId4"/>
    <sheet name="2014" sheetId="15" r:id="rId5"/>
    <sheet name="2015" sheetId="16" r:id="rId6"/>
    <sheet name="2016" sheetId="17" r:id="rId7"/>
    <sheet name="2017" sheetId="4" r:id="rId8"/>
    <sheet name="2018" sheetId="18" r:id="rId9"/>
    <sheet name="2019" sheetId="20" r:id="rId10"/>
    <sheet name="2020" sheetId="21" r:id="rId11"/>
    <sheet name="Combined Yearly Data" sheetId="1" r:id="rId12"/>
    <sheet name="Linda Usage 2016-2017" sheetId="5" r:id="rId13"/>
    <sheet name="Erica Usage 2018" sheetId="1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4" i="21" l="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95" i="21"/>
  <c r="L96" i="21"/>
  <c r="L97" i="21"/>
  <c r="L98" i="21"/>
  <c r="L99" i="21"/>
  <c r="L100" i="21"/>
  <c r="L101" i="21"/>
  <c r="L102" i="21"/>
  <c r="L103" i="21"/>
  <c r="L104" i="21"/>
  <c r="L105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C34" i="21"/>
  <c r="C35" i="21"/>
  <c r="C169" i="21"/>
  <c r="C170" i="21"/>
  <c r="C171" i="21"/>
  <c r="C172" i="21"/>
  <c r="C136" i="21"/>
  <c r="C137" i="21"/>
  <c r="C138" i="21"/>
  <c r="C139" i="21"/>
  <c r="C102" i="21"/>
  <c r="C103" i="21"/>
  <c r="C32" i="21"/>
  <c r="C31" i="21"/>
  <c r="C33" i="21"/>
  <c r="C165" i="21"/>
  <c r="C166" i="21"/>
  <c r="C167" i="21"/>
  <c r="C168" i="21"/>
  <c r="C134" i="21"/>
  <c r="C135" i="21"/>
  <c r="C101" i="21"/>
  <c r="C104" i="21"/>
  <c r="C105" i="21"/>
  <c r="C28" i="21"/>
  <c r="C29" i="21"/>
  <c r="C30" i="21"/>
  <c r="C164" i="21"/>
  <c r="C131" i="21"/>
  <c r="C132" i="21"/>
  <c r="C133" i="21"/>
  <c r="C98" i="21"/>
  <c r="C99" i="21"/>
  <c r="C100" i="21"/>
  <c r="C160" i="21"/>
  <c r="C161" i="21"/>
  <c r="C162" i="21"/>
  <c r="C163" i="21"/>
  <c r="C21" i="21"/>
  <c r="C22" i="21"/>
  <c r="C23" i="21"/>
  <c r="C24" i="21"/>
  <c r="C25" i="21"/>
  <c r="C26" i="21"/>
  <c r="C27" i="21"/>
  <c r="C36" i="21"/>
  <c r="C127" i="21"/>
  <c r="C128" i="21"/>
  <c r="C129" i="21"/>
  <c r="C95" i="21"/>
  <c r="C96" i="21"/>
  <c r="C97" i="21"/>
  <c r="C157" i="21"/>
  <c r="C158" i="21"/>
  <c r="C154" i="21"/>
  <c r="C155" i="21"/>
  <c r="C156" i="21"/>
  <c r="C159" i="21"/>
  <c r="C153" i="21"/>
  <c r="L112" i="21" l="1"/>
  <c r="L113" i="21"/>
  <c r="L114" i="21"/>
  <c r="L79" i="21"/>
  <c r="L80" i="21"/>
  <c r="L81" i="21"/>
  <c r="L198" i="21"/>
  <c r="L197" i="21"/>
  <c r="L196" i="21"/>
  <c r="L195" i="21"/>
  <c r="L194" i="21"/>
  <c r="L193" i="21"/>
  <c r="L192" i="21"/>
  <c r="L191" i="21"/>
  <c r="L185" i="21"/>
  <c r="L184" i="21"/>
  <c r="L183" i="21"/>
  <c r="L182" i="21"/>
  <c r="L181" i="21"/>
  <c r="L180" i="21"/>
  <c r="L179" i="21"/>
  <c r="L178" i="21"/>
  <c r="L172" i="21"/>
  <c r="L153" i="21"/>
  <c r="L152" i="21"/>
  <c r="L151" i="21"/>
  <c r="L150" i="21"/>
  <c r="L149" i="21"/>
  <c r="L148" i="21"/>
  <c r="L147" i="21"/>
  <c r="L146" i="21"/>
  <c r="L145" i="21"/>
  <c r="L139" i="21"/>
  <c r="L126" i="21"/>
  <c r="L125" i="21"/>
  <c r="L124" i="21"/>
  <c r="L123" i="21"/>
  <c r="L122" i="21"/>
  <c r="L121" i="21"/>
  <c r="L120" i="21"/>
  <c r="L119" i="21"/>
  <c r="L118" i="21"/>
  <c r="L117" i="21"/>
  <c r="L116" i="21"/>
  <c r="L115" i="21"/>
  <c r="L106" i="21"/>
  <c r="L94" i="21"/>
  <c r="L93" i="21"/>
  <c r="L92" i="21"/>
  <c r="L91" i="21"/>
  <c r="L90" i="21"/>
  <c r="L89" i="21"/>
  <c r="L88" i="21"/>
  <c r="L87" i="21"/>
  <c r="L86" i="21"/>
  <c r="L85" i="21"/>
  <c r="L84" i="21"/>
  <c r="L83" i="21"/>
  <c r="L82" i="21"/>
  <c r="L73" i="21"/>
  <c r="L72" i="21"/>
  <c r="L71" i="21"/>
  <c r="L70" i="21"/>
  <c r="L69" i="21"/>
  <c r="L68" i="21"/>
  <c r="L67" i="21"/>
  <c r="L66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C198" i="21"/>
  <c r="C197" i="21"/>
  <c r="C196" i="21"/>
  <c r="C195" i="21"/>
  <c r="C194" i="21"/>
  <c r="C193" i="21"/>
  <c r="C192" i="21"/>
  <c r="C191" i="21"/>
  <c r="C185" i="21"/>
  <c r="C184" i="21"/>
  <c r="C183" i="21"/>
  <c r="C182" i="21"/>
  <c r="C181" i="21"/>
  <c r="C180" i="21"/>
  <c r="C179" i="21"/>
  <c r="C178" i="21"/>
  <c r="C152" i="21"/>
  <c r="C151" i="21"/>
  <c r="C150" i="21"/>
  <c r="C149" i="21"/>
  <c r="C148" i="21"/>
  <c r="C147" i="21"/>
  <c r="C146" i="21"/>
  <c r="C145" i="21"/>
  <c r="C130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06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3" i="21"/>
  <c r="C72" i="21"/>
  <c r="C71" i="21"/>
  <c r="C70" i="21"/>
  <c r="C69" i="21"/>
  <c r="C68" i="21"/>
  <c r="C67" i="21"/>
  <c r="C66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L74" i="21" l="1"/>
  <c r="L107" i="21"/>
  <c r="L173" i="21"/>
  <c r="L199" i="21"/>
  <c r="C61" i="21"/>
  <c r="L61" i="21"/>
  <c r="C74" i="21"/>
  <c r="C186" i="21"/>
  <c r="C199" i="21"/>
  <c r="L140" i="21"/>
  <c r="L186" i="21"/>
  <c r="C173" i="21"/>
  <c r="C140" i="21"/>
  <c r="L37" i="21"/>
  <c r="C107" i="21"/>
  <c r="C37" i="21"/>
  <c r="N3" i="21" l="1"/>
  <c r="E3" i="21"/>
  <c r="J43" i="1"/>
  <c r="I43" i="1"/>
  <c r="H43" i="1"/>
  <c r="G43" i="1"/>
  <c r="F43" i="1"/>
  <c r="E43" i="1"/>
  <c r="D43" i="1"/>
  <c r="C43" i="1"/>
  <c r="L70" i="20"/>
  <c r="L84" i="20" s="1"/>
  <c r="L71" i="20"/>
  <c r="L72" i="20"/>
  <c r="L73" i="20"/>
  <c r="L74" i="20"/>
  <c r="K13" i="1"/>
  <c r="C120" i="20"/>
  <c r="C119" i="20"/>
  <c r="C118" i="20"/>
  <c r="C117" i="20"/>
  <c r="C116" i="20"/>
  <c r="C115" i="20"/>
  <c r="C114" i="20"/>
  <c r="C113" i="20"/>
  <c r="C112" i="20"/>
  <c r="C111" i="20"/>
  <c r="L146" i="20"/>
  <c r="C146" i="20"/>
  <c r="L145" i="20"/>
  <c r="C145" i="20"/>
  <c r="L144" i="20"/>
  <c r="C144" i="20"/>
  <c r="L143" i="20"/>
  <c r="C143" i="20"/>
  <c r="L142" i="20"/>
  <c r="C142" i="20"/>
  <c r="L141" i="20"/>
  <c r="C141" i="20"/>
  <c r="L140" i="20"/>
  <c r="C140" i="20"/>
  <c r="L139" i="20"/>
  <c r="C139" i="20"/>
  <c r="L133" i="20"/>
  <c r="C133" i="20"/>
  <c r="L132" i="20"/>
  <c r="C132" i="20"/>
  <c r="L131" i="20"/>
  <c r="C131" i="20"/>
  <c r="L130" i="20"/>
  <c r="C130" i="20"/>
  <c r="L129" i="20"/>
  <c r="C129" i="20"/>
  <c r="L128" i="20"/>
  <c r="C128" i="20"/>
  <c r="L127" i="20"/>
  <c r="C127" i="20"/>
  <c r="L126" i="20"/>
  <c r="C126" i="20"/>
  <c r="L120" i="20"/>
  <c r="L119" i="20"/>
  <c r="L118" i="20"/>
  <c r="L117" i="20"/>
  <c r="L116" i="20"/>
  <c r="L115" i="20"/>
  <c r="L114" i="20"/>
  <c r="L113" i="20"/>
  <c r="L112" i="20"/>
  <c r="L111" i="20"/>
  <c r="L105" i="20"/>
  <c r="C105" i="20"/>
  <c r="L104" i="20"/>
  <c r="C104" i="20"/>
  <c r="L103" i="20"/>
  <c r="C103" i="20"/>
  <c r="L102" i="20"/>
  <c r="C102" i="20"/>
  <c r="L101" i="20"/>
  <c r="C101" i="20"/>
  <c r="L100" i="20"/>
  <c r="C100" i="20"/>
  <c r="L99" i="20"/>
  <c r="C99" i="20"/>
  <c r="L98" i="20"/>
  <c r="C98" i="20"/>
  <c r="L97" i="20"/>
  <c r="C97" i="20"/>
  <c r="L96" i="20"/>
  <c r="C96" i="20"/>
  <c r="L95" i="20"/>
  <c r="C95" i="20"/>
  <c r="L94" i="20"/>
  <c r="C94" i="20"/>
  <c r="L93" i="20"/>
  <c r="C93" i="20"/>
  <c r="L92" i="20"/>
  <c r="L106" i="20" s="1"/>
  <c r="C92" i="20"/>
  <c r="C91" i="20"/>
  <c r="C90" i="20"/>
  <c r="C89" i="20"/>
  <c r="L83" i="20"/>
  <c r="C83" i="20"/>
  <c r="L82" i="20"/>
  <c r="C82" i="20"/>
  <c r="L81" i="20"/>
  <c r="C81" i="20"/>
  <c r="L80" i="20"/>
  <c r="C80" i="20"/>
  <c r="L79" i="20"/>
  <c r="C79" i="20"/>
  <c r="L78" i="20"/>
  <c r="C78" i="20"/>
  <c r="L77" i="20"/>
  <c r="C77" i="20"/>
  <c r="L76" i="20"/>
  <c r="C76" i="20"/>
  <c r="L75" i="20"/>
  <c r="C75" i="20"/>
  <c r="C74" i="20"/>
  <c r="C73" i="20"/>
  <c r="C72" i="20"/>
  <c r="C71" i="20"/>
  <c r="C70" i="20"/>
  <c r="C69" i="20"/>
  <c r="C68" i="20"/>
  <c r="C67" i="20"/>
  <c r="L61" i="20"/>
  <c r="C61" i="20"/>
  <c r="L60" i="20"/>
  <c r="C60" i="20"/>
  <c r="L59" i="20"/>
  <c r="C59" i="20"/>
  <c r="L58" i="20"/>
  <c r="C58" i="20"/>
  <c r="L57" i="20"/>
  <c r="C57" i="20"/>
  <c r="L56" i="20"/>
  <c r="C56" i="20"/>
  <c r="L55" i="20"/>
  <c r="C55" i="20"/>
  <c r="L54" i="20"/>
  <c r="C54" i="20"/>
  <c r="C62" i="20" s="1"/>
  <c r="L48" i="20"/>
  <c r="C48" i="20"/>
  <c r="L47" i="20"/>
  <c r="C47" i="20"/>
  <c r="L46" i="20"/>
  <c r="C46" i="20"/>
  <c r="L45" i="20"/>
  <c r="C45" i="20"/>
  <c r="L44" i="20"/>
  <c r="C44" i="20"/>
  <c r="L43" i="20"/>
  <c r="C43" i="20"/>
  <c r="L42" i="20"/>
  <c r="C42" i="20"/>
  <c r="L41" i="20"/>
  <c r="C41" i="20"/>
  <c r="L40" i="20"/>
  <c r="C40" i="20"/>
  <c r="L39" i="20"/>
  <c r="C39" i="20"/>
  <c r="L38" i="20"/>
  <c r="C38" i="20"/>
  <c r="L37" i="20"/>
  <c r="C37" i="20"/>
  <c r="L36" i="20"/>
  <c r="C36" i="20"/>
  <c r="L35" i="20"/>
  <c r="C35" i="20"/>
  <c r="L34" i="20"/>
  <c r="C34" i="20"/>
  <c r="L33" i="20"/>
  <c r="C33" i="20"/>
  <c r="L32" i="20"/>
  <c r="C32" i="20"/>
  <c r="L31" i="20"/>
  <c r="C31" i="20"/>
  <c r="L30" i="20"/>
  <c r="C30" i="20"/>
  <c r="L24" i="20"/>
  <c r="C24" i="20"/>
  <c r="L23" i="20"/>
  <c r="C23" i="20"/>
  <c r="L22" i="20"/>
  <c r="C22" i="20"/>
  <c r="L21" i="20"/>
  <c r="C21" i="20"/>
  <c r="L20" i="20"/>
  <c r="C20" i="20"/>
  <c r="L19" i="20"/>
  <c r="C19" i="20"/>
  <c r="L18" i="20"/>
  <c r="C18" i="20"/>
  <c r="L17" i="20"/>
  <c r="C17" i="20"/>
  <c r="L16" i="20"/>
  <c r="C16" i="20"/>
  <c r="L15" i="20"/>
  <c r="C15" i="20"/>
  <c r="L14" i="20"/>
  <c r="C14" i="20"/>
  <c r="L13" i="20"/>
  <c r="C13" i="20"/>
  <c r="L12" i="20"/>
  <c r="C12" i="20"/>
  <c r="L11" i="20"/>
  <c r="C11" i="20"/>
  <c r="L10" i="20"/>
  <c r="C10" i="20"/>
  <c r="L9" i="20"/>
  <c r="C9" i="20"/>
  <c r="L8" i="20"/>
  <c r="C8" i="20"/>
  <c r="L7" i="20"/>
  <c r="C7" i="20"/>
  <c r="L6" i="20"/>
  <c r="C6" i="20"/>
  <c r="K28" i="1"/>
  <c r="L49" i="20" l="1"/>
  <c r="C49" i="20"/>
  <c r="C134" i="20"/>
  <c r="C147" i="20"/>
  <c r="L121" i="20"/>
  <c r="L134" i="20"/>
  <c r="L147" i="20"/>
  <c r="L62" i="20"/>
  <c r="C106" i="20"/>
  <c r="C84" i="20"/>
  <c r="K43" i="1"/>
  <c r="L25" i="20"/>
  <c r="C121" i="20"/>
  <c r="C25" i="20"/>
  <c r="I56" i="19"/>
  <c r="I51" i="19"/>
  <c r="I46" i="19"/>
  <c r="C41" i="19"/>
  <c r="I38" i="19"/>
  <c r="I32" i="19"/>
  <c r="C30" i="19"/>
  <c r="I20" i="19"/>
  <c r="I16" i="19"/>
  <c r="C16" i="19"/>
  <c r="I12" i="19"/>
  <c r="C10" i="19"/>
  <c r="J42" i="1"/>
  <c r="I42" i="1"/>
  <c r="H42" i="1"/>
  <c r="G42" i="1"/>
  <c r="F42" i="1"/>
  <c r="E42" i="1"/>
  <c r="D42" i="1"/>
  <c r="C42" i="1"/>
  <c r="L104" i="18"/>
  <c r="C104" i="18"/>
  <c r="L91" i="18"/>
  <c r="L92" i="18"/>
  <c r="L93" i="18"/>
  <c r="L94" i="18"/>
  <c r="L95" i="18"/>
  <c r="L96" i="18"/>
  <c r="L97" i="18"/>
  <c r="L98" i="18"/>
  <c r="C91" i="18"/>
  <c r="C92" i="18"/>
  <c r="C93" i="18"/>
  <c r="C94" i="18"/>
  <c r="C95" i="18"/>
  <c r="C96" i="18"/>
  <c r="C97" i="18"/>
  <c r="C98" i="18"/>
  <c r="L33" i="18"/>
  <c r="L34" i="18"/>
  <c r="L35" i="18"/>
  <c r="L36" i="18"/>
  <c r="L37" i="18"/>
  <c r="L38" i="18"/>
  <c r="L39" i="18"/>
  <c r="L40" i="18"/>
  <c r="L41" i="18"/>
  <c r="L42" i="18"/>
  <c r="L43" i="18"/>
  <c r="C33" i="18"/>
  <c r="C34" i="18"/>
  <c r="C35" i="18"/>
  <c r="C36" i="18"/>
  <c r="C37" i="18"/>
  <c r="C38" i="18"/>
  <c r="C39" i="18"/>
  <c r="C40" i="18"/>
  <c r="C41" i="18"/>
  <c r="C42" i="18"/>
  <c r="C43" i="18"/>
  <c r="L118" i="18"/>
  <c r="L119" i="18"/>
  <c r="C118" i="18"/>
  <c r="C119" i="18"/>
  <c r="L82" i="18"/>
  <c r="L83" i="18"/>
  <c r="C82" i="18"/>
  <c r="C83" i="18"/>
  <c r="L72" i="18"/>
  <c r="L73" i="18"/>
  <c r="L74" i="18"/>
  <c r="L75" i="18"/>
  <c r="L76" i="18"/>
  <c r="L77" i="18"/>
  <c r="L78" i="18"/>
  <c r="L79" i="18"/>
  <c r="L80" i="18"/>
  <c r="L81" i="18"/>
  <c r="C72" i="18"/>
  <c r="C73" i="18"/>
  <c r="C74" i="18"/>
  <c r="C75" i="18"/>
  <c r="C76" i="18"/>
  <c r="C77" i="18"/>
  <c r="C78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L12" i="18"/>
  <c r="L13" i="18"/>
  <c r="L14" i="18"/>
  <c r="L15" i="18"/>
  <c r="L16" i="18"/>
  <c r="L17" i="18"/>
  <c r="L18" i="18"/>
  <c r="L19" i="18"/>
  <c r="L20" i="18"/>
  <c r="L21" i="18"/>
  <c r="L22" i="18"/>
  <c r="C11" i="18"/>
  <c r="L146" i="18"/>
  <c r="C146" i="18"/>
  <c r="L145" i="18"/>
  <c r="C145" i="18"/>
  <c r="L144" i="18"/>
  <c r="C144" i="18"/>
  <c r="L143" i="18"/>
  <c r="C143" i="18"/>
  <c r="L142" i="18"/>
  <c r="C142" i="18"/>
  <c r="L141" i="18"/>
  <c r="C141" i="18"/>
  <c r="L140" i="18"/>
  <c r="C140" i="18"/>
  <c r="L139" i="18"/>
  <c r="C139" i="18"/>
  <c r="L133" i="18"/>
  <c r="C133" i="18"/>
  <c r="L132" i="18"/>
  <c r="C132" i="18"/>
  <c r="L131" i="18"/>
  <c r="C131" i="18"/>
  <c r="L130" i="18"/>
  <c r="C130" i="18"/>
  <c r="L129" i="18"/>
  <c r="C129" i="18"/>
  <c r="L128" i="18"/>
  <c r="C128" i="18"/>
  <c r="L127" i="18"/>
  <c r="C127" i="18"/>
  <c r="L126" i="18"/>
  <c r="C126" i="18"/>
  <c r="L120" i="18"/>
  <c r="C120" i="18"/>
  <c r="L117" i="18"/>
  <c r="L116" i="18"/>
  <c r="L115" i="18"/>
  <c r="L114" i="18"/>
  <c r="L113" i="18"/>
  <c r="L112" i="18"/>
  <c r="L111" i="18"/>
  <c r="L105" i="18"/>
  <c r="C105" i="18"/>
  <c r="L103" i="18"/>
  <c r="C103" i="18"/>
  <c r="L102" i="18"/>
  <c r="C102" i="18"/>
  <c r="L101" i="18"/>
  <c r="C101" i="18"/>
  <c r="L100" i="18"/>
  <c r="C100" i="18"/>
  <c r="L99" i="18"/>
  <c r="C99" i="18"/>
  <c r="L90" i="18"/>
  <c r="C90" i="18"/>
  <c r="L89" i="18"/>
  <c r="C89" i="18"/>
  <c r="C81" i="18"/>
  <c r="C80" i="18"/>
  <c r="C79" i="18"/>
  <c r="L71" i="18"/>
  <c r="C71" i="18"/>
  <c r="L70" i="18"/>
  <c r="C70" i="18"/>
  <c r="L69" i="18"/>
  <c r="C69" i="18"/>
  <c r="L68" i="18"/>
  <c r="C68" i="18"/>
  <c r="L67" i="18"/>
  <c r="C67" i="18"/>
  <c r="L61" i="18"/>
  <c r="C61" i="18"/>
  <c r="L60" i="18"/>
  <c r="C60" i="18"/>
  <c r="L59" i="18"/>
  <c r="C59" i="18"/>
  <c r="L58" i="18"/>
  <c r="C58" i="18"/>
  <c r="L57" i="18"/>
  <c r="C57" i="18"/>
  <c r="L56" i="18"/>
  <c r="C56" i="18"/>
  <c r="L55" i="18"/>
  <c r="C55" i="18"/>
  <c r="L54" i="18"/>
  <c r="C54" i="18"/>
  <c r="L48" i="18"/>
  <c r="C48" i="18"/>
  <c r="L47" i="18"/>
  <c r="C47" i="18"/>
  <c r="L46" i="18"/>
  <c r="C46" i="18"/>
  <c r="L45" i="18"/>
  <c r="C45" i="18"/>
  <c r="L44" i="18"/>
  <c r="C44" i="18"/>
  <c r="L32" i="18"/>
  <c r="C32" i="18"/>
  <c r="L31" i="18"/>
  <c r="C31" i="18"/>
  <c r="L30" i="18"/>
  <c r="C30" i="18"/>
  <c r="L24" i="18"/>
  <c r="L23" i="18"/>
  <c r="L11" i="18"/>
  <c r="L10" i="18"/>
  <c r="C10" i="18"/>
  <c r="L9" i="18"/>
  <c r="C9" i="18"/>
  <c r="L8" i="18"/>
  <c r="C8" i="18"/>
  <c r="L7" i="18"/>
  <c r="C7" i="18"/>
  <c r="L6" i="18"/>
  <c r="C6" i="18"/>
  <c r="N3" i="20" l="1"/>
  <c r="E3" i="20"/>
  <c r="C62" i="18"/>
  <c r="C49" i="18"/>
  <c r="C106" i="18"/>
  <c r="C121" i="18"/>
  <c r="C134" i="18"/>
  <c r="C147" i="18"/>
  <c r="L106" i="18"/>
  <c r="C84" i="18"/>
  <c r="L84" i="18"/>
  <c r="L49" i="18"/>
  <c r="L62" i="18"/>
  <c r="L121" i="18"/>
  <c r="L134" i="18"/>
  <c r="L147" i="18"/>
  <c r="L25" i="18"/>
  <c r="C25" i="18"/>
  <c r="K12" i="1"/>
  <c r="K27" i="1"/>
  <c r="K42" i="1"/>
  <c r="N3" i="18" l="1"/>
  <c r="E3" i="18"/>
  <c r="L104" i="17"/>
  <c r="C104" i="17"/>
  <c r="L103" i="17"/>
  <c r="C103" i="17"/>
  <c r="L102" i="17"/>
  <c r="C102" i="17"/>
  <c r="L101" i="17"/>
  <c r="C101" i="17"/>
  <c r="L100" i="17"/>
  <c r="C100" i="17"/>
  <c r="L99" i="17"/>
  <c r="C99" i="17"/>
  <c r="L98" i="17"/>
  <c r="C98" i="17"/>
  <c r="L97" i="17"/>
  <c r="C97" i="17"/>
  <c r="L91" i="17"/>
  <c r="C91" i="17"/>
  <c r="L90" i="17"/>
  <c r="C90" i="17"/>
  <c r="L89" i="17"/>
  <c r="C89" i="17"/>
  <c r="L88" i="17"/>
  <c r="C88" i="17"/>
  <c r="L87" i="17"/>
  <c r="C87" i="17"/>
  <c r="L86" i="17"/>
  <c r="C86" i="17"/>
  <c r="L85" i="17"/>
  <c r="C85" i="17"/>
  <c r="L84" i="17"/>
  <c r="C84" i="17"/>
  <c r="L78" i="17"/>
  <c r="C78" i="17"/>
  <c r="L77" i="17"/>
  <c r="C77" i="17"/>
  <c r="L76" i="17"/>
  <c r="C76" i="17"/>
  <c r="L75" i="17"/>
  <c r="C75" i="17"/>
  <c r="L74" i="17"/>
  <c r="C74" i="17"/>
  <c r="L73" i="17"/>
  <c r="C73" i="17"/>
  <c r="L72" i="17"/>
  <c r="C72" i="17"/>
  <c r="L71" i="17"/>
  <c r="C71" i="17"/>
  <c r="L65" i="17"/>
  <c r="C65" i="17"/>
  <c r="L64" i="17"/>
  <c r="C64" i="17"/>
  <c r="L63" i="17"/>
  <c r="C63" i="17"/>
  <c r="L62" i="17"/>
  <c r="C62" i="17"/>
  <c r="L61" i="17"/>
  <c r="C61" i="17"/>
  <c r="L60" i="17"/>
  <c r="C60" i="17"/>
  <c r="L59" i="17"/>
  <c r="C59" i="17"/>
  <c r="L58" i="17"/>
  <c r="C58" i="17"/>
  <c r="L52" i="17"/>
  <c r="C52" i="17"/>
  <c r="L51" i="17"/>
  <c r="C51" i="17"/>
  <c r="L50" i="17"/>
  <c r="C50" i="17"/>
  <c r="L49" i="17"/>
  <c r="C49" i="17"/>
  <c r="L48" i="17"/>
  <c r="C48" i="17"/>
  <c r="L47" i="17"/>
  <c r="C47" i="17"/>
  <c r="L46" i="17"/>
  <c r="C46" i="17"/>
  <c r="L45" i="17"/>
  <c r="C45" i="17"/>
  <c r="L39" i="17"/>
  <c r="C39" i="17"/>
  <c r="L38" i="17"/>
  <c r="C38" i="17"/>
  <c r="L37" i="17"/>
  <c r="C37" i="17"/>
  <c r="L36" i="17"/>
  <c r="C36" i="17"/>
  <c r="L35" i="17"/>
  <c r="C35" i="17"/>
  <c r="L34" i="17"/>
  <c r="C34" i="17"/>
  <c r="L33" i="17"/>
  <c r="C33" i="17"/>
  <c r="L32" i="17"/>
  <c r="C32" i="17"/>
  <c r="L26" i="17"/>
  <c r="C26" i="17"/>
  <c r="L25" i="17"/>
  <c r="C25" i="17"/>
  <c r="L24" i="17"/>
  <c r="C24" i="17"/>
  <c r="L23" i="17"/>
  <c r="C23" i="17"/>
  <c r="L22" i="17"/>
  <c r="C22" i="17"/>
  <c r="L21" i="17"/>
  <c r="C21" i="17"/>
  <c r="L20" i="17"/>
  <c r="C20" i="17"/>
  <c r="L19" i="17"/>
  <c r="C19" i="17"/>
  <c r="L13" i="17"/>
  <c r="C13" i="17"/>
  <c r="L12" i="17"/>
  <c r="C12" i="17"/>
  <c r="L11" i="17"/>
  <c r="C11" i="17"/>
  <c r="L10" i="17"/>
  <c r="C10" i="17"/>
  <c r="L9" i="17"/>
  <c r="C9" i="17"/>
  <c r="L8" i="17"/>
  <c r="C8" i="17"/>
  <c r="L7" i="17"/>
  <c r="C7" i="17"/>
  <c r="L6" i="17"/>
  <c r="C6" i="17"/>
  <c r="K11" i="1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19" i="14"/>
  <c r="C18" i="14"/>
  <c r="C17" i="14"/>
  <c r="C16" i="14"/>
  <c r="C15" i="14"/>
  <c r="C79" i="14"/>
  <c r="C80" i="14"/>
  <c r="C81" i="14"/>
  <c r="C82" i="14"/>
  <c r="C83" i="14"/>
  <c r="C60" i="14"/>
  <c r="C61" i="14"/>
  <c r="C62" i="14"/>
  <c r="C63" i="14"/>
  <c r="C64" i="14"/>
  <c r="C79" i="13"/>
  <c r="C80" i="13"/>
  <c r="C81" i="13"/>
  <c r="C82" i="13"/>
  <c r="C83" i="13"/>
  <c r="C63" i="13"/>
  <c r="C64" i="13"/>
  <c r="C60" i="13"/>
  <c r="C61" i="13"/>
  <c r="C62" i="13"/>
  <c r="C19" i="13"/>
  <c r="C15" i="13"/>
  <c r="C16" i="13"/>
  <c r="C17" i="13"/>
  <c r="C18" i="13"/>
  <c r="C79" i="12"/>
  <c r="C80" i="12"/>
  <c r="C81" i="12"/>
  <c r="C82" i="12"/>
  <c r="C83" i="12"/>
  <c r="C64" i="12"/>
  <c r="C61" i="12"/>
  <c r="C62" i="12"/>
  <c r="C63" i="12"/>
  <c r="C60" i="12"/>
  <c r="C19" i="12"/>
  <c r="C15" i="12"/>
  <c r="C16" i="12"/>
  <c r="C17" i="12"/>
  <c r="C18" i="12"/>
  <c r="K34" i="1"/>
  <c r="C84" i="11"/>
  <c r="C85" i="11"/>
  <c r="C15" i="11"/>
  <c r="C16" i="11"/>
  <c r="C6" i="11"/>
  <c r="C7" i="11"/>
  <c r="C107" i="16"/>
  <c r="C106" i="16"/>
  <c r="C105" i="16"/>
  <c r="C104" i="16"/>
  <c r="C103" i="16"/>
  <c r="C102" i="16"/>
  <c r="C101" i="16"/>
  <c r="C100" i="16"/>
  <c r="C94" i="16"/>
  <c r="C93" i="16"/>
  <c r="C92" i="16"/>
  <c r="C91" i="16"/>
  <c r="C90" i="16"/>
  <c r="C89" i="16"/>
  <c r="C88" i="16"/>
  <c r="C87" i="16"/>
  <c r="C81" i="16"/>
  <c r="C80" i="16"/>
  <c r="C79" i="16"/>
  <c r="C78" i="16"/>
  <c r="C77" i="16"/>
  <c r="C76" i="16"/>
  <c r="C75" i="16"/>
  <c r="C74" i="16"/>
  <c r="C68" i="16"/>
  <c r="C67" i="16"/>
  <c r="C66" i="16"/>
  <c r="C65" i="16"/>
  <c r="C64" i="16"/>
  <c r="C63" i="16"/>
  <c r="C62" i="16"/>
  <c r="C61" i="16"/>
  <c r="C60" i="16"/>
  <c r="C54" i="16"/>
  <c r="C53" i="16"/>
  <c r="C52" i="16"/>
  <c r="C51" i="16"/>
  <c r="C50" i="16"/>
  <c r="C49" i="16"/>
  <c r="C48" i="16"/>
  <c r="C47" i="16"/>
  <c r="C46" i="16"/>
  <c r="C40" i="16"/>
  <c r="C39" i="16"/>
  <c r="C38" i="16"/>
  <c r="C37" i="16"/>
  <c r="C36" i="16"/>
  <c r="C35" i="16"/>
  <c r="C34" i="16"/>
  <c r="C33" i="16"/>
  <c r="C27" i="16"/>
  <c r="C26" i="16"/>
  <c r="C25" i="16"/>
  <c r="C24" i="16"/>
  <c r="C23" i="16"/>
  <c r="C22" i="16"/>
  <c r="C21" i="16"/>
  <c r="C20" i="16"/>
  <c r="C14" i="16"/>
  <c r="C13" i="16"/>
  <c r="C12" i="16"/>
  <c r="C11" i="16"/>
  <c r="C10" i="16"/>
  <c r="C9" i="16"/>
  <c r="C8" i="16"/>
  <c r="C7" i="16"/>
  <c r="C6" i="16"/>
  <c r="C158" i="15"/>
  <c r="C157" i="15"/>
  <c r="C156" i="15"/>
  <c r="C155" i="15"/>
  <c r="C154" i="15"/>
  <c r="C153" i="15"/>
  <c r="C152" i="15"/>
  <c r="C151" i="15"/>
  <c r="C145" i="15"/>
  <c r="C144" i="15"/>
  <c r="C143" i="15"/>
  <c r="C142" i="15"/>
  <c r="C141" i="15"/>
  <c r="C140" i="15"/>
  <c r="C139" i="15"/>
  <c r="C138" i="15"/>
  <c r="C132" i="15"/>
  <c r="C131" i="15"/>
  <c r="C130" i="15"/>
  <c r="C129" i="15"/>
  <c r="C128" i="15"/>
  <c r="C127" i="15"/>
  <c r="C126" i="15"/>
  <c r="C125" i="15"/>
  <c r="C102" i="15"/>
  <c r="C101" i="15"/>
  <c r="C100" i="15"/>
  <c r="C99" i="15"/>
  <c r="C98" i="15"/>
  <c r="C97" i="15"/>
  <c r="C96" i="15"/>
  <c r="C95" i="15"/>
  <c r="C94" i="15"/>
  <c r="C71" i="15"/>
  <c r="C70" i="15"/>
  <c r="C69" i="15"/>
  <c r="C68" i="15"/>
  <c r="C67" i="15"/>
  <c r="C66" i="15"/>
  <c r="C65" i="15"/>
  <c r="C64" i="15"/>
  <c r="C63" i="15"/>
  <c r="C57" i="15"/>
  <c r="C56" i="15"/>
  <c r="C55" i="15"/>
  <c r="C54" i="15"/>
  <c r="C53" i="15"/>
  <c r="C52" i="15"/>
  <c r="C51" i="15"/>
  <c r="C50" i="15"/>
  <c r="C44" i="15"/>
  <c r="C43" i="15"/>
  <c r="C42" i="15"/>
  <c r="C41" i="15"/>
  <c r="C40" i="15"/>
  <c r="C39" i="15"/>
  <c r="C38" i="15"/>
  <c r="C37" i="15"/>
  <c r="C14" i="15"/>
  <c r="C13" i="15"/>
  <c r="C12" i="15"/>
  <c r="C11" i="15"/>
  <c r="C10" i="15"/>
  <c r="C9" i="15"/>
  <c r="C8" i="15"/>
  <c r="C7" i="15"/>
  <c r="C6" i="15"/>
  <c r="C122" i="14"/>
  <c r="C121" i="14"/>
  <c r="C120" i="14"/>
  <c r="C119" i="14"/>
  <c r="C118" i="14"/>
  <c r="C117" i="14"/>
  <c r="C116" i="14"/>
  <c r="C115" i="14"/>
  <c r="C109" i="14"/>
  <c r="C108" i="14"/>
  <c r="C107" i="14"/>
  <c r="C106" i="14"/>
  <c r="C105" i="14"/>
  <c r="C104" i="14"/>
  <c r="C103" i="14"/>
  <c r="C102" i="14"/>
  <c r="C96" i="14"/>
  <c r="C95" i="14"/>
  <c r="C94" i="14"/>
  <c r="C93" i="14"/>
  <c r="C92" i="14"/>
  <c r="C91" i="14"/>
  <c r="C90" i="14"/>
  <c r="C89" i="14"/>
  <c r="C78" i="14"/>
  <c r="C77" i="14"/>
  <c r="C76" i="14"/>
  <c r="C75" i="14"/>
  <c r="C74" i="14"/>
  <c r="C73" i="14"/>
  <c r="C72" i="14"/>
  <c r="C71" i="14"/>
  <c r="C70" i="14"/>
  <c r="C59" i="14"/>
  <c r="C58" i="14"/>
  <c r="C57" i="14"/>
  <c r="C56" i="14"/>
  <c r="C55" i="14"/>
  <c r="C54" i="14"/>
  <c r="C53" i="14"/>
  <c r="C52" i="14"/>
  <c r="C51" i="14"/>
  <c r="C45" i="14"/>
  <c r="C44" i="14"/>
  <c r="C43" i="14"/>
  <c r="C42" i="14"/>
  <c r="C41" i="14"/>
  <c r="C40" i="14"/>
  <c r="C39" i="14"/>
  <c r="C38" i="14"/>
  <c r="C32" i="14"/>
  <c r="C31" i="14"/>
  <c r="C30" i="14"/>
  <c r="C29" i="14"/>
  <c r="C28" i="14"/>
  <c r="C27" i="14"/>
  <c r="C26" i="14"/>
  <c r="C25" i="14"/>
  <c r="C14" i="14"/>
  <c r="C13" i="14"/>
  <c r="C12" i="14"/>
  <c r="C11" i="14"/>
  <c r="C10" i="14"/>
  <c r="C9" i="14"/>
  <c r="C8" i="14"/>
  <c r="C7" i="14"/>
  <c r="C6" i="14"/>
  <c r="C122" i="13"/>
  <c r="C121" i="13"/>
  <c r="C120" i="13"/>
  <c r="C119" i="13"/>
  <c r="C118" i="13"/>
  <c r="C117" i="13"/>
  <c r="C116" i="13"/>
  <c r="C115" i="13"/>
  <c r="C109" i="13"/>
  <c r="C108" i="13"/>
  <c r="C107" i="13"/>
  <c r="C106" i="13"/>
  <c r="C105" i="13"/>
  <c r="C104" i="13"/>
  <c r="C103" i="13"/>
  <c r="C102" i="13"/>
  <c r="C96" i="13"/>
  <c r="C95" i="13"/>
  <c r="C94" i="13"/>
  <c r="C93" i="13"/>
  <c r="C92" i="13"/>
  <c r="C91" i="13"/>
  <c r="C90" i="13"/>
  <c r="C89" i="13"/>
  <c r="C78" i="13"/>
  <c r="C77" i="13"/>
  <c r="C76" i="13"/>
  <c r="C75" i="13"/>
  <c r="C74" i="13"/>
  <c r="C73" i="13"/>
  <c r="C72" i="13"/>
  <c r="C71" i="13"/>
  <c r="C70" i="13"/>
  <c r="C59" i="13"/>
  <c r="C58" i="13"/>
  <c r="C57" i="13"/>
  <c r="C56" i="13"/>
  <c r="C55" i="13"/>
  <c r="C54" i="13"/>
  <c r="C53" i="13"/>
  <c r="C52" i="13"/>
  <c r="C51" i="13"/>
  <c r="C45" i="13"/>
  <c r="C44" i="13"/>
  <c r="C43" i="13"/>
  <c r="C42" i="13"/>
  <c r="C41" i="13"/>
  <c r="C40" i="13"/>
  <c r="C39" i="13"/>
  <c r="C38" i="13"/>
  <c r="C32" i="13"/>
  <c r="C31" i="13"/>
  <c r="C30" i="13"/>
  <c r="C29" i="13"/>
  <c r="C28" i="13"/>
  <c r="C27" i="13"/>
  <c r="C26" i="13"/>
  <c r="C25" i="13"/>
  <c r="C14" i="13"/>
  <c r="C13" i="13"/>
  <c r="C12" i="13"/>
  <c r="C11" i="13"/>
  <c r="C10" i="13"/>
  <c r="C9" i="13"/>
  <c r="C8" i="13"/>
  <c r="C7" i="13"/>
  <c r="C6" i="13"/>
  <c r="C122" i="12"/>
  <c r="C121" i="12"/>
  <c r="C120" i="12"/>
  <c r="C119" i="12"/>
  <c r="C118" i="12"/>
  <c r="C117" i="12"/>
  <c r="C116" i="12"/>
  <c r="C115" i="12"/>
  <c r="C109" i="12"/>
  <c r="C108" i="12"/>
  <c r="C107" i="12"/>
  <c r="C106" i="12"/>
  <c r="C105" i="12"/>
  <c r="C104" i="12"/>
  <c r="C103" i="12"/>
  <c r="C102" i="12"/>
  <c r="C96" i="12"/>
  <c r="C95" i="12"/>
  <c r="C94" i="12"/>
  <c r="C93" i="12"/>
  <c r="C92" i="12"/>
  <c r="C91" i="12"/>
  <c r="C90" i="12"/>
  <c r="C89" i="12"/>
  <c r="C78" i="12"/>
  <c r="C77" i="12"/>
  <c r="C76" i="12"/>
  <c r="C75" i="12"/>
  <c r="C74" i="12"/>
  <c r="C73" i="12"/>
  <c r="C72" i="12"/>
  <c r="C71" i="12"/>
  <c r="C70" i="12"/>
  <c r="C59" i="12"/>
  <c r="C58" i="12"/>
  <c r="C57" i="12"/>
  <c r="C56" i="12"/>
  <c r="C55" i="12"/>
  <c r="C54" i="12"/>
  <c r="C53" i="12"/>
  <c r="C52" i="12"/>
  <c r="C51" i="12"/>
  <c r="C45" i="12"/>
  <c r="C44" i="12"/>
  <c r="C43" i="12"/>
  <c r="C42" i="12"/>
  <c r="C41" i="12"/>
  <c r="C40" i="12"/>
  <c r="C39" i="12"/>
  <c r="C38" i="12"/>
  <c r="C32" i="12"/>
  <c r="C31" i="12"/>
  <c r="C30" i="12"/>
  <c r="C29" i="12"/>
  <c r="C28" i="12"/>
  <c r="C27" i="12"/>
  <c r="C26" i="12"/>
  <c r="C25" i="12"/>
  <c r="C14" i="12"/>
  <c r="C13" i="12"/>
  <c r="C12" i="12"/>
  <c r="C11" i="12"/>
  <c r="C10" i="12"/>
  <c r="C9" i="12"/>
  <c r="C8" i="12"/>
  <c r="C7" i="12"/>
  <c r="C6" i="12"/>
  <c r="C92" i="11"/>
  <c r="C93" i="11"/>
  <c r="C94" i="11"/>
  <c r="C95" i="11"/>
  <c r="C96" i="11"/>
  <c r="C97" i="11"/>
  <c r="C98" i="11"/>
  <c r="C91" i="11"/>
  <c r="C77" i="11"/>
  <c r="C78" i="11"/>
  <c r="C79" i="11"/>
  <c r="C80" i="11"/>
  <c r="C81" i="11"/>
  <c r="C82" i="11"/>
  <c r="C83" i="11"/>
  <c r="C76" i="11"/>
  <c r="C63" i="11"/>
  <c r="C64" i="11"/>
  <c r="C65" i="11"/>
  <c r="C66" i="11"/>
  <c r="C67" i="11"/>
  <c r="C68" i="11"/>
  <c r="C69" i="11"/>
  <c r="C70" i="11"/>
  <c r="C62" i="11"/>
  <c r="C49" i="11"/>
  <c r="C50" i="11"/>
  <c r="C51" i="11"/>
  <c r="C52" i="11"/>
  <c r="C53" i="11"/>
  <c r="C54" i="11"/>
  <c r="C55" i="11"/>
  <c r="C56" i="11"/>
  <c r="C48" i="11"/>
  <c r="C36" i="11"/>
  <c r="C37" i="11"/>
  <c r="C38" i="11"/>
  <c r="C39" i="11"/>
  <c r="C40" i="11"/>
  <c r="C41" i="11"/>
  <c r="C42" i="11"/>
  <c r="C35" i="11"/>
  <c r="C23" i="11"/>
  <c r="C24" i="11"/>
  <c r="C25" i="11"/>
  <c r="C26" i="11"/>
  <c r="C27" i="11"/>
  <c r="C28" i="11"/>
  <c r="C29" i="11"/>
  <c r="C22" i="11"/>
  <c r="C8" i="11"/>
  <c r="C9" i="11"/>
  <c r="C10" i="11"/>
  <c r="C11" i="11"/>
  <c r="C12" i="11"/>
  <c r="C13" i="11"/>
  <c r="C14" i="11"/>
  <c r="K10" i="1"/>
  <c r="G8" i="5"/>
  <c r="J8" i="5"/>
  <c r="K35" i="1"/>
  <c r="K36" i="1"/>
  <c r="K37" i="1"/>
  <c r="K38" i="1"/>
  <c r="K39" i="1"/>
  <c r="K40" i="1"/>
  <c r="K41" i="1"/>
  <c r="C32" i="4"/>
  <c r="K26" i="1"/>
  <c r="K25" i="1"/>
  <c r="L104" i="4"/>
  <c r="L103" i="4"/>
  <c r="L102" i="4"/>
  <c r="L101" i="4"/>
  <c r="L100" i="4"/>
  <c r="L99" i="4"/>
  <c r="L98" i="4"/>
  <c r="L97" i="4"/>
  <c r="L91" i="4"/>
  <c r="L90" i="4"/>
  <c r="L89" i="4"/>
  <c r="L88" i="4"/>
  <c r="L87" i="4"/>
  <c r="L86" i="4"/>
  <c r="L85" i="4"/>
  <c r="L84" i="4"/>
  <c r="L78" i="4"/>
  <c r="L77" i="4"/>
  <c r="L76" i="4"/>
  <c r="L75" i="4"/>
  <c r="L74" i="4"/>
  <c r="L73" i="4"/>
  <c r="L72" i="4"/>
  <c r="L71" i="4"/>
  <c r="L65" i="4"/>
  <c r="L64" i="4"/>
  <c r="L63" i="4"/>
  <c r="L62" i="4"/>
  <c r="L61" i="4"/>
  <c r="L60" i="4"/>
  <c r="L59" i="4"/>
  <c r="L58" i="4"/>
  <c r="L52" i="4"/>
  <c r="L51" i="4"/>
  <c r="L50" i="4"/>
  <c r="L49" i="4"/>
  <c r="L48" i="4"/>
  <c r="L47" i="4"/>
  <c r="L46" i="4"/>
  <c r="L45" i="4"/>
  <c r="L39" i="4"/>
  <c r="L38" i="4"/>
  <c r="L37" i="4"/>
  <c r="L36" i="4"/>
  <c r="L35" i="4"/>
  <c r="L34" i="4"/>
  <c r="L33" i="4"/>
  <c r="L32" i="4"/>
  <c r="L26" i="4"/>
  <c r="L25" i="4"/>
  <c r="L24" i="4"/>
  <c r="L23" i="4"/>
  <c r="L22" i="4"/>
  <c r="L21" i="4"/>
  <c r="L20" i="4"/>
  <c r="L19" i="4"/>
  <c r="L13" i="4"/>
  <c r="L12" i="4"/>
  <c r="L11" i="4"/>
  <c r="L10" i="4"/>
  <c r="L9" i="4"/>
  <c r="L8" i="4"/>
  <c r="L7" i="4"/>
  <c r="L6" i="4"/>
  <c r="C46" i="4"/>
  <c r="C47" i="4"/>
  <c r="C48" i="4"/>
  <c r="C49" i="4"/>
  <c r="C50" i="4"/>
  <c r="C51" i="4"/>
  <c r="C52" i="4"/>
  <c r="C45" i="4"/>
  <c r="C85" i="4"/>
  <c r="C86" i="4"/>
  <c r="C87" i="4"/>
  <c r="C88" i="4"/>
  <c r="C89" i="4"/>
  <c r="C90" i="4"/>
  <c r="C91" i="4"/>
  <c r="C84" i="4"/>
  <c r="C72" i="4"/>
  <c r="C73" i="4"/>
  <c r="C74" i="4"/>
  <c r="C75" i="4"/>
  <c r="C76" i="4"/>
  <c r="C77" i="4"/>
  <c r="C78" i="4"/>
  <c r="C71" i="4"/>
  <c r="C59" i="4"/>
  <c r="C60" i="4"/>
  <c r="C61" i="4"/>
  <c r="C62" i="4"/>
  <c r="C63" i="4"/>
  <c r="C64" i="4"/>
  <c r="C65" i="4"/>
  <c r="C58" i="4"/>
  <c r="C33" i="4"/>
  <c r="C34" i="4"/>
  <c r="C35" i="4"/>
  <c r="C36" i="4"/>
  <c r="C37" i="4"/>
  <c r="C38" i="4"/>
  <c r="C39" i="4"/>
  <c r="C20" i="4"/>
  <c r="C21" i="4"/>
  <c r="C22" i="4"/>
  <c r="C23" i="4"/>
  <c r="C24" i="4"/>
  <c r="C25" i="4"/>
  <c r="C26" i="4"/>
  <c r="C19" i="4"/>
  <c r="C7" i="4"/>
  <c r="C8" i="4"/>
  <c r="C9" i="4"/>
  <c r="C10" i="4"/>
  <c r="C11" i="4"/>
  <c r="C12" i="4"/>
  <c r="C13" i="4"/>
  <c r="C6" i="4"/>
  <c r="C20" i="12" l="1"/>
  <c r="L27" i="17"/>
  <c r="L40" i="17"/>
  <c r="C33" i="12"/>
  <c r="C46" i="12"/>
  <c r="C65" i="12"/>
  <c r="C65" i="13"/>
  <c r="C84" i="13"/>
  <c r="C20" i="14"/>
  <c r="C97" i="14"/>
  <c r="C110" i="14"/>
  <c r="C123" i="14"/>
  <c r="C15" i="16"/>
  <c r="C41" i="16"/>
  <c r="C89" i="15"/>
  <c r="C40" i="17"/>
  <c r="C66" i="17"/>
  <c r="C79" i="17"/>
  <c r="C92" i="17"/>
  <c r="C105" i="17"/>
  <c r="L79" i="17"/>
  <c r="L92" i="17"/>
  <c r="L105" i="17"/>
  <c r="C97" i="12"/>
  <c r="C110" i="12"/>
  <c r="C123" i="12"/>
  <c r="C33" i="14"/>
  <c r="C46" i="14"/>
  <c r="C120" i="15"/>
  <c r="C82" i="16"/>
  <c r="C95" i="16"/>
  <c r="C108" i="16"/>
  <c r="C33" i="13"/>
  <c r="C46" i="13"/>
  <c r="C84" i="14"/>
  <c r="C133" i="15"/>
  <c r="C146" i="15"/>
  <c r="C159" i="15"/>
  <c r="C84" i="12"/>
  <c r="F3" i="12" s="1"/>
  <c r="C110" i="13"/>
  <c r="C123" i="13"/>
  <c r="C45" i="15"/>
  <c r="C58" i="15"/>
  <c r="C55" i="16"/>
  <c r="C69" i="16"/>
  <c r="C27" i="17"/>
  <c r="C14" i="17"/>
  <c r="C53" i="17"/>
  <c r="C28" i="16"/>
  <c r="C32" i="15"/>
  <c r="C65" i="14"/>
  <c r="C97" i="13"/>
  <c r="C20" i="13"/>
  <c r="C86" i="11"/>
  <c r="C43" i="11"/>
  <c r="C17" i="11"/>
  <c r="C71" i="11"/>
  <c r="C57" i="11"/>
  <c r="L27" i="4"/>
  <c r="L40" i="4"/>
  <c r="L79" i="4"/>
  <c r="L92" i="4"/>
  <c r="L105" i="4"/>
  <c r="C111" i="11"/>
  <c r="C110" i="11"/>
  <c r="C109" i="11"/>
  <c r="C108" i="11"/>
  <c r="C107" i="11"/>
  <c r="C106" i="11"/>
  <c r="C105" i="11"/>
  <c r="C104" i="11"/>
  <c r="C79" i="4"/>
  <c r="C104" i="4"/>
  <c r="C103" i="4"/>
  <c r="C102" i="4"/>
  <c r="C101" i="4"/>
  <c r="C100" i="4"/>
  <c r="C99" i="4"/>
  <c r="C98" i="4"/>
  <c r="C97" i="4"/>
  <c r="C92" i="4"/>
  <c r="C40" i="4"/>
  <c r="C27" i="4"/>
  <c r="F3" i="15" l="1"/>
  <c r="N3" i="17"/>
  <c r="E3" i="17"/>
  <c r="F3" i="16"/>
  <c r="N3" i="4"/>
  <c r="F3" i="14"/>
  <c r="F3" i="13"/>
  <c r="C105" i="4"/>
  <c r="C30" i="11"/>
  <c r="C99" i="11"/>
  <c r="C112" i="11"/>
  <c r="C53" i="4"/>
  <c r="C66" i="4"/>
  <c r="C14" i="4"/>
  <c r="J3" i="5"/>
  <c r="L3" i="5" s="1"/>
  <c r="J4" i="5"/>
  <c r="L4" i="5" s="1"/>
  <c r="J5" i="5"/>
  <c r="L5" i="5" s="1"/>
  <c r="J6" i="5"/>
  <c r="L6" i="5" s="1"/>
  <c r="J7" i="5"/>
  <c r="L7" i="5" s="1"/>
  <c r="J9" i="5"/>
  <c r="L9" i="5" s="1"/>
  <c r="J2" i="5"/>
  <c r="L2" i="5" s="1"/>
  <c r="G3" i="5"/>
  <c r="K3" i="5" s="1"/>
  <c r="G4" i="5"/>
  <c r="K4" i="5" s="1"/>
  <c r="G5" i="5"/>
  <c r="K5" i="5" s="1"/>
  <c r="G6" i="5"/>
  <c r="K6" i="5" s="1"/>
  <c r="G7" i="5"/>
  <c r="K7" i="5" s="1"/>
  <c r="G9" i="5"/>
  <c r="K9" i="5" s="1"/>
  <c r="G2" i="5"/>
  <c r="K2" i="5" s="1"/>
  <c r="E3" i="4" l="1"/>
  <c r="F3" i="11"/>
</calcChain>
</file>

<file path=xl/sharedStrings.xml><?xml version="1.0" encoding="utf-8"?>
<sst xmlns="http://schemas.openxmlformats.org/spreadsheetml/2006/main" count="876" uniqueCount="85">
  <si>
    <t>Total</t>
  </si>
  <si>
    <t>gallons</t>
  </si>
  <si>
    <t>lbs</t>
  </si>
  <si>
    <t>Year</t>
  </si>
  <si>
    <t>VTRANS</t>
  </si>
  <si>
    <t>Rodeo</t>
  </si>
  <si>
    <t xml:space="preserve">glyphosate </t>
  </si>
  <si>
    <t>ai conversion</t>
  </si>
  <si>
    <t>triclopyr</t>
  </si>
  <si>
    <t>milestone</t>
  </si>
  <si>
    <t>aminopyralid</t>
  </si>
  <si>
    <t>oust extra</t>
  </si>
  <si>
    <t>sulfometuron methyl</t>
  </si>
  <si>
    <t>metsulfuron methyl</t>
  </si>
  <si>
    <t>escort xp</t>
  </si>
  <si>
    <t>garlon 3A</t>
  </si>
  <si>
    <t>pounds</t>
  </si>
  <si>
    <t>Garlon4</t>
  </si>
  <si>
    <t>2016C</t>
  </si>
  <si>
    <t>2017V</t>
  </si>
  <si>
    <t>2016V</t>
  </si>
  <si>
    <t>2017C</t>
  </si>
  <si>
    <t>2017T</t>
  </si>
  <si>
    <t>2016pounds of ai</t>
  </si>
  <si>
    <t>2017pounds of ai</t>
  </si>
  <si>
    <r>
      <rPr>
        <b/>
        <sz val="11"/>
        <color rgb="FFFF0000"/>
        <rFont val="Calibri"/>
        <family val="2"/>
        <scheme val="minor"/>
      </rPr>
      <t>Glyphosate IPA Salt</t>
    </r>
    <r>
      <rPr>
        <b/>
        <sz val="11"/>
        <rFont val="Calibri"/>
        <family val="2"/>
        <scheme val="minor"/>
      </rPr>
      <t xml:space="preserve"> (Rodeo, Accord)</t>
    </r>
  </si>
  <si>
    <r>
      <rPr>
        <b/>
        <sz val="11"/>
        <color rgb="FFFF0000"/>
        <rFont val="Calibri"/>
        <family val="2"/>
        <scheme val="minor"/>
      </rPr>
      <t>Triclopyr-2-butoxyethyl ester</t>
    </r>
    <r>
      <rPr>
        <b/>
        <sz val="11"/>
        <rFont val="Calibri"/>
        <family val="2"/>
        <scheme val="minor"/>
      </rPr>
      <t xml:space="preserve"> (Garlon 4 Ultra)</t>
    </r>
  </si>
  <si>
    <r>
      <rPr>
        <b/>
        <sz val="11"/>
        <color rgb="FFFF0000"/>
        <rFont val="Calibri"/>
        <family val="2"/>
        <scheme val="minor"/>
      </rPr>
      <t>Aminopyralid Triisopropanolammonium Salt</t>
    </r>
    <r>
      <rPr>
        <b/>
        <sz val="11"/>
        <rFont val="Calibri"/>
        <family val="2"/>
        <scheme val="minor"/>
      </rPr>
      <t xml:space="preserve"> (Milestone)</t>
    </r>
  </si>
  <si>
    <r>
      <rPr>
        <b/>
        <sz val="11"/>
        <color rgb="FFFF0000"/>
        <rFont val="Calibri"/>
        <family val="2"/>
        <scheme val="minor"/>
      </rPr>
      <t>Sulfometron methyl</t>
    </r>
    <r>
      <rPr>
        <b/>
        <sz val="11"/>
        <rFont val="Calibri"/>
        <family val="2"/>
        <scheme val="minor"/>
      </rPr>
      <t xml:space="preserve"> (Oust Extra)</t>
    </r>
  </si>
  <si>
    <r>
      <rPr>
        <b/>
        <sz val="11"/>
        <color rgb="FFFF0000"/>
        <rFont val="Calibri"/>
        <family val="2"/>
        <scheme val="minor"/>
      </rPr>
      <t>Metsulfuron methyl</t>
    </r>
    <r>
      <rPr>
        <b/>
        <sz val="11"/>
        <rFont val="Calibri"/>
        <family val="2"/>
        <scheme val="minor"/>
      </rPr>
      <t xml:space="preserve"> (Oust Extra)</t>
    </r>
  </si>
  <si>
    <r>
      <rPr>
        <b/>
        <sz val="11"/>
        <color rgb="FFFF0000"/>
        <rFont val="Calibri"/>
        <family val="2"/>
        <scheme val="minor"/>
      </rPr>
      <t>Ammonium Salt of Fosamine</t>
    </r>
    <r>
      <rPr>
        <b/>
        <sz val="11"/>
        <rFont val="Calibri"/>
        <family val="2"/>
        <scheme val="minor"/>
      </rPr>
      <t xml:space="preserve"> (Krenite S)</t>
    </r>
  </si>
  <si>
    <r>
      <rPr>
        <b/>
        <sz val="11"/>
        <color rgb="FFFF0000"/>
        <rFont val="Calibri"/>
        <family val="2"/>
        <scheme val="minor"/>
      </rPr>
      <t>Triclopyr Triethylamine Salt</t>
    </r>
    <r>
      <rPr>
        <b/>
        <sz val="11"/>
        <rFont val="Calibri"/>
        <family val="2"/>
        <scheme val="minor"/>
      </rPr>
      <t xml:space="preserve"> (Garlon 3A)</t>
    </r>
  </si>
  <si>
    <t>Glyphosate IPA Salt</t>
  </si>
  <si>
    <t>Triclopyr-2-butoxyethyl ester</t>
  </si>
  <si>
    <t>Aminopyralid Triisopropanolammonium Salt</t>
  </si>
  <si>
    <t>Sulfometron methyl</t>
  </si>
  <si>
    <r>
      <t xml:space="preserve">Metsulfuron methyl </t>
    </r>
    <r>
      <rPr>
        <b/>
        <sz val="11"/>
        <rFont val="Calibri"/>
        <family val="2"/>
        <scheme val="minor"/>
      </rPr>
      <t>(Escort XP)</t>
    </r>
  </si>
  <si>
    <t>krenite s</t>
  </si>
  <si>
    <t>ammonium salt of fosamine</t>
  </si>
  <si>
    <t>Metsulfuron methyl (Escort XP)</t>
  </si>
  <si>
    <t>Metsulfuron methyl (Oust Extra)</t>
  </si>
  <si>
    <t>Ammonium Salt of Fosamine</t>
  </si>
  <si>
    <t>Triclopyr Triethylamine Salt</t>
  </si>
  <si>
    <t>Total Pounds of Pesticide Used by VTrans</t>
  </si>
  <si>
    <t>Total Pounds of Pesticide Used by Contractor</t>
  </si>
  <si>
    <t>Conversion Chart (gallons to lbs) VTrans</t>
  </si>
  <si>
    <t>Conversion Chart (gallons to lbs) Contractor</t>
  </si>
  <si>
    <t>Pesticide Usage per Year in lbs (VTrans)</t>
  </si>
  <si>
    <t>Pesticide Usage per Year in lbs (Contractor)</t>
  </si>
  <si>
    <t>2016T</t>
  </si>
  <si>
    <t>lbs of ai</t>
  </si>
  <si>
    <t>Pesticide Usage per Year in lbs (Combined)</t>
  </si>
  <si>
    <t>Conversion Chart (gallons to lbs) VTrans + Contractor</t>
  </si>
  <si>
    <t>Total Pounds of Pesticide Used VTrans + Contractor</t>
  </si>
  <si>
    <t>lbs ai</t>
  </si>
  <si>
    <t>indiv. values unknown</t>
  </si>
  <si>
    <t>VTrans Total</t>
  </si>
  <si>
    <t>Contractor Total</t>
  </si>
  <si>
    <t>Combined Total</t>
  </si>
  <si>
    <t xml:space="preserve">2018 VTRANS USAGE </t>
  </si>
  <si>
    <t>DBI</t>
  </si>
  <si>
    <t>Mark Machester</t>
  </si>
  <si>
    <t>EPA</t>
  </si>
  <si>
    <t>Product</t>
  </si>
  <si>
    <t>Amount</t>
  </si>
  <si>
    <t>lb or gal</t>
  </si>
  <si>
    <t>352-622</t>
  </si>
  <si>
    <t>Oust Extra</t>
  </si>
  <si>
    <t>62719-324</t>
  </si>
  <si>
    <t>gal</t>
  </si>
  <si>
    <t>Jerold Kinney</t>
  </si>
  <si>
    <t>Total:</t>
  </si>
  <si>
    <t>Rodeo VM</t>
  </si>
  <si>
    <t>432-1549</t>
  </si>
  <si>
    <t>Escort XP</t>
  </si>
  <si>
    <t>TruGreen</t>
  </si>
  <si>
    <t>Dale Davis</t>
  </si>
  <si>
    <t>62719-528</t>
  </si>
  <si>
    <t>Garlon 4 Ultra</t>
  </si>
  <si>
    <t>Jeremy Arnold</t>
  </si>
  <si>
    <t>Bruce Earl</t>
  </si>
  <si>
    <t>Conversion Chart (gallons to lbs) Contractor (Aviation)</t>
  </si>
  <si>
    <t>Jerold</t>
  </si>
  <si>
    <t>Carpenter &amp; Costin @ NEK Int Airport</t>
  </si>
  <si>
    <t>Bruce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</si>
</sst>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1" fillId="0" borderId="0" xfId="0" applyFo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4" fillId="0" borderId="0" xfId="0" applyFont="1"/>
    <xf numFmtId="0" fontId="0" fillId="3" borderId="0" xfId="0" applyFill="1"/>
    <xf numFmtId="0" fontId="2" fillId="0" borderId="4" xfId="0" applyFont="1" applyBorder="1"/>
    <xf numFmtId="0" fontId="0" fillId="0" borderId="10" xfId="0" applyBorder="1"/>
    <xf numFmtId="0" fontId="0" fillId="0" borderId="11" xfId="0" applyBorder="1"/>
    <xf numFmtId="0" fontId="1" fillId="2" borderId="9" xfId="0" applyFont="1" applyFill="1" applyBorder="1"/>
    <xf numFmtId="0" fontId="5" fillId="0" borderId="0" xfId="0" applyFont="1" applyAlignment="1">
      <alignment wrapText="1"/>
    </xf>
    <xf numFmtId="0" fontId="0" fillId="2" borderId="0" xfId="0" applyFill="1"/>
    <xf numFmtId="0" fontId="0" fillId="0" borderId="1" xfId="0" applyBorder="1"/>
    <xf numFmtId="0" fontId="0" fillId="0" borderId="3" xfId="0" applyBorder="1"/>
    <xf numFmtId="0" fontId="0" fillId="0" borderId="8" xfId="0" applyBorder="1"/>
    <xf numFmtId="2" fontId="5" fillId="0" borderId="9" xfId="0" applyNumberFormat="1" applyFont="1" applyBorder="1"/>
    <xf numFmtId="2" fontId="1" fillId="0" borderId="9" xfId="0" applyNumberFormat="1" applyFont="1" applyBorder="1"/>
    <xf numFmtId="0" fontId="1" fillId="4" borderId="9" xfId="0" applyFont="1" applyFill="1" applyBorder="1"/>
    <xf numFmtId="0" fontId="1" fillId="5" borderId="9" xfId="0" applyFont="1" applyFill="1" applyBorder="1"/>
    <xf numFmtId="0" fontId="1" fillId="6" borderId="9" xfId="0" applyFont="1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" fillId="2" borderId="12" xfId="0" applyFont="1" applyFill="1" applyBorder="1"/>
    <xf numFmtId="0" fontId="1" fillId="0" borderId="13" xfId="0" applyFont="1" applyBorder="1"/>
    <xf numFmtId="2" fontId="2" fillId="0" borderId="14" xfId="0" applyNumberFormat="1" applyFont="1" applyBorder="1"/>
    <xf numFmtId="0" fontId="1" fillId="2" borderId="15" xfId="0" applyFont="1" applyFill="1" applyBorder="1"/>
    <xf numFmtId="2" fontId="2" fillId="0" borderId="16" xfId="0" applyNumberFormat="1" applyFont="1" applyBorder="1"/>
    <xf numFmtId="0" fontId="1" fillId="0" borderId="17" xfId="0" applyFont="1" applyBorder="1"/>
    <xf numFmtId="0" fontId="0" fillId="0" borderId="17" xfId="0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6" borderId="4" xfId="0" applyFill="1" applyBorder="1"/>
    <xf numFmtId="0" fontId="0" fillId="6" borderId="0" xfId="0" applyFill="1"/>
    <xf numFmtId="0" fontId="0" fillId="6" borderId="5" xfId="0" applyFill="1" applyBorder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/>
    <xf numFmtId="0" fontId="0" fillId="7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right"/>
    </xf>
    <xf numFmtId="0" fontId="0" fillId="7" borderId="7" xfId="0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7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9" xfId="0" applyNumberFormat="1" applyFont="1" applyBorder="1"/>
    <xf numFmtId="0" fontId="1" fillId="2" borderId="18" xfId="0" applyFont="1" applyFill="1" applyBorder="1"/>
    <xf numFmtId="0" fontId="1" fillId="0" borderId="19" xfId="0" applyFont="1" applyBorder="1"/>
    <xf numFmtId="0" fontId="0" fillId="0" borderId="19" xfId="0" applyBorder="1"/>
    <xf numFmtId="2" fontId="2" fillId="0" borderId="20" xfId="0" applyNumberFormat="1" applyFont="1" applyBorder="1"/>
    <xf numFmtId="0" fontId="1" fillId="2" borderId="17" xfId="0" applyFont="1" applyFill="1" applyBorder="1"/>
    <xf numFmtId="2" fontId="2" fillId="0" borderId="17" xfId="0" applyNumberFormat="1" applyFont="1" applyBorder="1"/>
    <xf numFmtId="0" fontId="0" fillId="0" borderId="0" xfId="0" applyFont="1"/>
    <xf numFmtId="0" fontId="1" fillId="0" borderId="9" xfId="0" applyFont="1" applyFill="1" applyBorder="1"/>
    <xf numFmtId="0" fontId="0" fillId="0" borderId="21" xfId="0" applyBorder="1"/>
    <xf numFmtId="0" fontId="0" fillId="0" borderId="17" xfId="0" applyFont="1" applyBorder="1"/>
    <xf numFmtId="0" fontId="9" fillId="0" borderId="0" xfId="0" applyFont="1"/>
    <xf numFmtId="0" fontId="0" fillId="0" borderId="4" xfId="0" applyBorder="1" applyAlignment="1">
      <alignment horizontal="right"/>
    </xf>
    <xf numFmtId="4" fontId="1" fillId="0" borderId="9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bg1"/>
                </a:solidFill>
              </a:rPr>
              <a:t>Pesticide</a:t>
            </a:r>
            <a:r>
              <a:rPr lang="en-US" sz="2000" baseline="0">
                <a:solidFill>
                  <a:schemeClr val="bg1"/>
                </a:solidFill>
              </a:rPr>
              <a:t> Usage Over Time</a:t>
            </a:r>
            <a:endParaRPr lang="en-US" sz="2000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'Combined Yearly Data'!$I$48</c:f>
              <c:strCache>
                <c:ptCount val="1"/>
                <c:pt idx="0">
                  <c:v>VTrans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'Combined Yearly Data'!$H$49:$H$59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'Combined Yearly Data'!$I$49:$I$59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82.046800000000005</c:v>
                </c:pt>
                <c:pt idx="7">
                  <c:v>158.726</c:v>
                </c:pt>
                <c:pt idx="8">
                  <c:v>576.59</c:v>
                </c:pt>
                <c:pt idx="9">
                  <c:v>305.74</c:v>
                </c:pt>
                <c:pt idx="10">
                  <c:v>792.67330000000004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C-429A-9609-0D27815E4929}"/>
            </c:ext>
          </c:extLst>
        </c:ser>
        <c:ser>
          <c:idx val="1"/>
          <c:order val="1"/>
          <c:tx>
            <c:strRef>
              <c:f>'Combined Yearly Data'!$J$48</c:f>
              <c:strCache>
                <c:ptCount val="1"/>
                <c:pt idx="0">
                  <c:v>Contractor 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'Combined Yearly Data'!$H$49:$H$59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'Combined Yearly Data'!$J$49:$J$59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971.49312500000008</c:v>
                </c:pt>
                <c:pt idx="7">
                  <c:v>1056.7270000000001</c:v>
                </c:pt>
                <c:pt idx="8">
                  <c:v>708.87</c:v>
                </c:pt>
                <c:pt idx="9">
                  <c:v>151.05000000000001</c:v>
                </c:pt>
                <c:pt idx="1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C-429A-9609-0D27815E4929}"/>
            </c:ext>
          </c:extLst>
        </c:ser>
        <c:ser>
          <c:idx val="2"/>
          <c:order val="2"/>
          <c:tx>
            <c:strRef>
              <c:f>'Combined Yearly Data'!$K$48</c:f>
              <c:strCache>
                <c:ptCount val="1"/>
                <c:pt idx="0">
                  <c:v>Combined 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'Combined Yearly Data'!$H$49:$H$59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'Combined Yearly Data'!$K$49:$K$59</c:f>
              <c:numCache>
                <c:formatCode>General</c:formatCode>
                <c:ptCount val="11"/>
                <c:pt idx="0">
                  <c:v>638.62406999999996</c:v>
                </c:pt>
                <c:pt idx="1">
                  <c:v>618.85962500000005</c:v>
                </c:pt>
                <c:pt idx="2">
                  <c:v>849.77600000000007</c:v>
                </c:pt>
                <c:pt idx="3">
                  <c:v>1641.4061000000002</c:v>
                </c:pt>
                <c:pt idx="4">
                  <c:v>1560.1242656249999</c:v>
                </c:pt>
                <c:pt idx="5">
                  <c:v>16.578400000000002</c:v>
                </c:pt>
                <c:pt idx="6">
                  <c:v>1053.509125</c:v>
                </c:pt>
                <c:pt idx="7">
                  <c:v>1251.4530000000002</c:v>
                </c:pt>
                <c:pt idx="8">
                  <c:v>1285.46</c:v>
                </c:pt>
                <c:pt idx="9">
                  <c:v>456.8</c:v>
                </c:pt>
                <c:pt idx="10" formatCode="#,##0.00">
                  <c:v>1030.67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C-429A-9609-0D27815E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5556960"/>
        <c:axId val="435565488"/>
      </c:barChart>
      <c:catAx>
        <c:axId val="43555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bg1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922190023456705"/>
              <c:y val="0.845626259026148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565488"/>
        <c:crosses val="autoZero"/>
        <c:auto val="1"/>
        <c:lblAlgn val="ctr"/>
        <c:lblOffset val="100"/>
        <c:noMultiLvlLbl val="0"/>
      </c:catAx>
      <c:valAx>
        <c:axId val="43556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bg1"/>
                    </a:solidFill>
                  </a:rPr>
                  <a:t>Total</a:t>
                </a:r>
                <a:r>
                  <a:rPr lang="en-US" sz="1100" baseline="0">
                    <a:solidFill>
                      <a:schemeClr val="bg1"/>
                    </a:solidFill>
                  </a:rPr>
                  <a:t> Use in LBS</a:t>
                </a:r>
                <a:endParaRPr lang="en-US" sz="110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1.8436573349480775E-2"/>
              <c:y val="0.32346587568600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5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45</xdr:row>
      <xdr:rowOff>14286</xdr:rowOff>
    </xdr:from>
    <xdr:to>
      <xdr:col>6</xdr:col>
      <xdr:colOff>1012372</xdr:colOff>
      <xdr:row>71</xdr:row>
      <xdr:rowOff>10886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4178F4-54CC-4EAA-9B17-8FBCAFF4F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3C71-C610-4E58-A345-2AA1E48EAB5D}">
  <sheetPr>
    <tabColor rgb="FF00B050"/>
  </sheetPr>
  <dimension ref="A1:I138"/>
  <sheetViews>
    <sheetView workbookViewId="0">
      <selection activeCell="G31" sqref="G31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SUM(C17,C30,C43,C57,C71,C86,C99,C112)</f>
        <v>638.62406749999991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B6">
        <v>12.8</v>
      </c>
      <c r="C6" s="10">
        <f>B6*4</f>
        <v>51.2</v>
      </c>
    </row>
    <row r="7" spans="1:9" x14ac:dyDescent="0.3">
      <c r="A7" s="2"/>
      <c r="B7">
        <v>14.53</v>
      </c>
      <c r="C7" s="10">
        <f t="shared" ref="C7:C16" si="0">B7*4</f>
        <v>58.12</v>
      </c>
    </row>
    <row r="8" spans="1:9" x14ac:dyDescent="0.3">
      <c r="A8" s="2"/>
      <c r="B8">
        <v>17.57</v>
      </c>
      <c r="C8" s="10">
        <f t="shared" si="0"/>
        <v>70.28</v>
      </c>
    </row>
    <row r="9" spans="1:9" x14ac:dyDescent="0.3">
      <c r="A9" s="2"/>
      <c r="B9">
        <v>5.0199999999999996</v>
      </c>
      <c r="C9" s="10">
        <f t="shared" si="0"/>
        <v>20.079999999999998</v>
      </c>
    </row>
    <row r="10" spans="1:9" x14ac:dyDescent="0.3">
      <c r="A10" s="2"/>
      <c r="B10">
        <v>1.75</v>
      </c>
      <c r="C10" s="10">
        <f t="shared" si="0"/>
        <v>7</v>
      </c>
    </row>
    <row r="11" spans="1:9" x14ac:dyDescent="0.3">
      <c r="A11" s="2"/>
      <c r="B11">
        <v>10.67</v>
      </c>
      <c r="C11" s="10">
        <f t="shared" si="0"/>
        <v>42.68</v>
      </c>
    </row>
    <row r="12" spans="1:9" x14ac:dyDescent="0.3">
      <c r="A12" s="2"/>
      <c r="B12">
        <v>5.48</v>
      </c>
      <c r="C12" s="10">
        <f t="shared" si="0"/>
        <v>21.92</v>
      </c>
    </row>
    <row r="13" spans="1:9" x14ac:dyDescent="0.3">
      <c r="A13" s="2"/>
      <c r="B13">
        <v>15.8</v>
      </c>
      <c r="C13" s="10">
        <f t="shared" si="0"/>
        <v>63.2</v>
      </c>
    </row>
    <row r="14" spans="1:9" x14ac:dyDescent="0.3">
      <c r="A14" s="2"/>
      <c r="B14">
        <v>1</v>
      </c>
      <c r="C14" s="10">
        <f t="shared" si="0"/>
        <v>4</v>
      </c>
    </row>
    <row r="15" spans="1:9" x14ac:dyDescent="0.3">
      <c r="A15" s="2"/>
      <c r="B15">
        <v>9.07</v>
      </c>
      <c r="C15" s="10">
        <f t="shared" si="0"/>
        <v>36.28</v>
      </c>
    </row>
    <row r="16" spans="1:9" x14ac:dyDescent="0.3">
      <c r="A16" s="2"/>
      <c r="B16">
        <v>38.020000000000003</v>
      </c>
      <c r="C16" s="10">
        <f t="shared" si="0"/>
        <v>152.08000000000001</v>
      </c>
    </row>
    <row r="17" spans="1:3" x14ac:dyDescent="0.3">
      <c r="A17" s="2"/>
      <c r="B17" s="11" t="s">
        <v>0</v>
      </c>
      <c r="C17" s="12">
        <f>SUM(C6:C16)</f>
        <v>526.84</v>
      </c>
    </row>
    <row r="18" spans="1:3" x14ac:dyDescent="0.3">
      <c r="A18" s="2"/>
      <c r="C18" s="10"/>
    </row>
    <row r="19" spans="1:3" x14ac:dyDescent="0.3">
      <c r="A19" s="2"/>
      <c r="C19" s="10"/>
    </row>
    <row r="20" spans="1:3" x14ac:dyDescent="0.3">
      <c r="A20" s="15" t="s">
        <v>26</v>
      </c>
      <c r="C20" s="10"/>
    </row>
    <row r="21" spans="1:3" x14ac:dyDescent="0.3">
      <c r="A21" s="9"/>
      <c r="B21" t="s">
        <v>1</v>
      </c>
      <c r="C21" s="10" t="s">
        <v>54</v>
      </c>
    </row>
    <row r="22" spans="1:3" x14ac:dyDescent="0.3">
      <c r="A22" s="9"/>
      <c r="C22" s="10">
        <f>B22*4</f>
        <v>0</v>
      </c>
    </row>
    <row r="23" spans="1:3" x14ac:dyDescent="0.3">
      <c r="A23" s="9"/>
      <c r="C23" s="10">
        <f t="shared" ref="C23:C29" si="1">B23*4</f>
        <v>0</v>
      </c>
    </row>
    <row r="24" spans="1:3" x14ac:dyDescent="0.3">
      <c r="A24" s="9"/>
      <c r="C24" s="10">
        <f t="shared" si="1"/>
        <v>0</v>
      </c>
    </row>
    <row r="25" spans="1:3" x14ac:dyDescent="0.3">
      <c r="A25" s="9"/>
      <c r="C25" s="10">
        <f t="shared" si="1"/>
        <v>0</v>
      </c>
    </row>
    <row r="26" spans="1:3" x14ac:dyDescent="0.3">
      <c r="A26" s="9"/>
      <c r="C26" s="10">
        <f t="shared" si="1"/>
        <v>0</v>
      </c>
    </row>
    <row r="27" spans="1:3" x14ac:dyDescent="0.3">
      <c r="A27" s="2"/>
      <c r="C27" s="10">
        <f t="shared" si="1"/>
        <v>0</v>
      </c>
    </row>
    <row r="28" spans="1:3" x14ac:dyDescent="0.3">
      <c r="A28" s="2"/>
      <c r="C28" s="10">
        <f t="shared" si="1"/>
        <v>0</v>
      </c>
    </row>
    <row r="29" spans="1:3" x14ac:dyDescent="0.3">
      <c r="A29" s="2"/>
      <c r="C29" s="10">
        <f t="shared" si="1"/>
        <v>0</v>
      </c>
    </row>
    <row r="30" spans="1:3" x14ac:dyDescent="0.3">
      <c r="A30" s="2"/>
      <c r="B30" s="11" t="s">
        <v>0</v>
      </c>
      <c r="C30" s="12">
        <f>SUM(C22:C29)</f>
        <v>0</v>
      </c>
    </row>
    <row r="31" spans="1:3" x14ac:dyDescent="0.3">
      <c r="A31" s="2"/>
      <c r="B31" s="11"/>
      <c r="C31" s="12"/>
    </row>
    <row r="32" spans="1:3" x14ac:dyDescent="0.3">
      <c r="A32" s="2"/>
      <c r="C32" s="10"/>
    </row>
    <row r="33" spans="1:3" x14ac:dyDescent="0.3">
      <c r="A33" s="15" t="s">
        <v>27</v>
      </c>
      <c r="C33" s="10"/>
    </row>
    <row r="34" spans="1:3" x14ac:dyDescent="0.3">
      <c r="A34" s="2"/>
      <c r="B34" t="s">
        <v>1</v>
      </c>
      <c r="C34" s="10" t="s">
        <v>54</v>
      </c>
    </row>
    <row r="35" spans="1:3" x14ac:dyDescent="0.3">
      <c r="A35" s="2"/>
      <c r="C35" s="10">
        <f>B35*2</f>
        <v>0</v>
      </c>
    </row>
    <row r="36" spans="1:3" x14ac:dyDescent="0.3">
      <c r="A36" s="2"/>
      <c r="C36" s="10">
        <f t="shared" ref="C36:C42" si="2">B36*2</f>
        <v>0</v>
      </c>
    </row>
    <row r="37" spans="1:3" x14ac:dyDescent="0.3">
      <c r="A37" s="2"/>
      <c r="C37" s="10">
        <f t="shared" si="2"/>
        <v>0</v>
      </c>
    </row>
    <row r="38" spans="1:3" x14ac:dyDescent="0.3">
      <c r="A38" s="2"/>
      <c r="C38" s="10">
        <f t="shared" si="2"/>
        <v>0</v>
      </c>
    </row>
    <row r="39" spans="1:3" x14ac:dyDescent="0.3">
      <c r="A39" s="2"/>
      <c r="C39" s="10">
        <f t="shared" si="2"/>
        <v>0</v>
      </c>
    </row>
    <row r="40" spans="1:3" x14ac:dyDescent="0.3">
      <c r="A40" s="2"/>
      <c r="C40" s="10">
        <f t="shared" si="2"/>
        <v>0</v>
      </c>
    </row>
    <row r="41" spans="1:3" x14ac:dyDescent="0.3">
      <c r="A41" s="2"/>
      <c r="C41" s="10">
        <f t="shared" si="2"/>
        <v>0</v>
      </c>
    </row>
    <row r="42" spans="1:3" x14ac:dyDescent="0.3">
      <c r="A42" s="2"/>
      <c r="C42" s="10">
        <f t="shared" si="2"/>
        <v>0</v>
      </c>
    </row>
    <row r="43" spans="1:3" x14ac:dyDescent="0.3">
      <c r="A43" s="2"/>
      <c r="B43" s="11" t="s">
        <v>0</v>
      </c>
      <c r="C43" s="12">
        <f>SUM(C35:C42)</f>
        <v>0</v>
      </c>
    </row>
    <row r="44" spans="1:3" x14ac:dyDescent="0.3">
      <c r="A44" s="2"/>
      <c r="C44" s="10"/>
    </row>
    <row r="45" spans="1:3" x14ac:dyDescent="0.3">
      <c r="A45" s="2"/>
      <c r="C45" s="10"/>
    </row>
    <row r="46" spans="1:3" x14ac:dyDescent="0.3">
      <c r="A46" s="15" t="s">
        <v>28</v>
      </c>
      <c r="C46" s="10"/>
    </row>
    <row r="47" spans="1:3" x14ac:dyDescent="0.3">
      <c r="A47" s="2"/>
      <c r="B47" t="s">
        <v>2</v>
      </c>
      <c r="C47" s="10" t="s">
        <v>54</v>
      </c>
    </row>
    <row r="48" spans="1:3" x14ac:dyDescent="0.3">
      <c r="A48" s="2"/>
      <c r="B48">
        <v>8</v>
      </c>
      <c r="C48" s="10">
        <f>B48*0.5625</f>
        <v>4.5</v>
      </c>
    </row>
    <row r="49" spans="1:3" x14ac:dyDescent="0.3">
      <c r="A49" s="2"/>
      <c r="B49">
        <v>9.08</v>
      </c>
      <c r="C49" s="10">
        <f t="shared" ref="C49:C56" si="3">B49*0.5625</f>
        <v>5.1074999999999999</v>
      </c>
    </row>
    <row r="50" spans="1:3" x14ac:dyDescent="0.3">
      <c r="A50" s="2"/>
      <c r="B50">
        <v>10.95</v>
      </c>
      <c r="C50" s="10">
        <f t="shared" si="3"/>
        <v>6.1593749999999998</v>
      </c>
    </row>
    <row r="51" spans="1:3" x14ac:dyDescent="0.3">
      <c r="A51" s="2"/>
      <c r="B51">
        <v>3.14</v>
      </c>
      <c r="C51" s="10">
        <f t="shared" si="3"/>
        <v>1.7662500000000001</v>
      </c>
    </row>
    <row r="52" spans="1:3" x14ac:dyDescent="0.3">
      <c r="A52" s="2"/>
      <c r="B52">
        <v>6.92</v>
      </c>
      <c r="C52" s="10">
        <f t="shared" si="3"/>
        <v>3.8925000000000001</v>
      </c>
    </row>
    <row r="53" spans="1:3" x14ac:dyDescent="0.3">
      <c r="A53" s="2"/>
      <c r="B53">
        <v>0.87</v>
      </c>
      <c r="C53" s="10">
        <f t="shared" si="3"/>
        <v>0.489375</v>
      </c>
    </row>
    <row r="54" spans="1:3" x14ac:dyDescent="0.3">
      <c r="A54" s="2"/>
      <c r="B54">
        <v>9.875</v>
      </c>
      <c r="C54" s="10">
        <f t="shared" si="3"/>
        <v>5.5546875</v>
      </c>
    </row>
    <row r="55" spans="1:3" x14ac:dyDescent="0.3">
      <c r="A55" s="2"/>
      <c r="B55">
        <v>5.67</v>
      </c>
      <c r="C55" s="10">
        <f t="shared" si="3"/>
        <v>3.1893750000000001</v>
      </c>
    </row>
    <row r="56" spans="1:3" x14ac:dyDescent="0.3">
      <c r="A56" s="2"/>
      <c r="B56">
        <v>22.43</v>
      </c>
      <c r="C56" s="10">
        <f t="shared" si="3"/>
        <v>12.616875</v>
      </c>
    </row>
    <row r="57" spans="1:3" x14ac:dyDescent="0.3">
      <c r="A57" s="2"/>
      <c r="B57" s="11" t="s">
        <v>0</v>
      </c>
      <c r="C57" s="12">
        <f>SUM(C48:C56)</f>
        <v>43.275937499999998</v>
      </c>
    </row>
    <row r="58" spans="1:3" x14ac:dyDescent="0.3">
      <c r="A58" s="2"/>
      <c r="C58" s="10"/>
    </row>
    <row r="59" spans="1:3" x14ac:dyDescent="0.3">
      <c r="A59" s="2"/>
      <c r="C59" s="10"/>
    </row>
    <row r="60" spans="1:3" x14ac:dyDescent="0.3">
      <c r="A60" s="15" t="s">
        <v>29</v>
      </c>
      <c r="C60" s="10"/>
    </row>
    <row r="61" spans="1:3" x14ac:dyDescent="0.3">
      <c r="A61" s="2"/>
      <c r="B61" t="s">
        <v>2</v>
      </c>
      <c r="C61" s="10" t="s">
        <v>54</v>
      </c>
    </row>
    <row r="62" spans="1:3" x14ac:dyDescent="0.3">
      <c r="A62" s="2"/>
      <c r="B62">
        <v>8</v>
      </c>
      <c r="C62" s="10">
        <f>B62*0.15</f>
        <v>1.2</v>
      </c>
    </row>
    <row r="63" spans="1:3" x14ac:dyDescent="0.3">
      <c r="A63" s="2"/>
      <c r="B63">
        <v>9.08</v>
      </c>
      <c r="C63" s="10">
        <f t="shared" ref="C63:C70" si="4">B63*0.15</f>
        <v>1.3619999999999999</v>
      </c>
    </row>
    <row r="64" spans="1:3" x14ac:dyDescent="0.3">
      <c r="A64" s="2"/>
      <c r="B64">
        <v>10.95</v>
      </c>
      <c r="C64" s="10">
        <f t="shared" si="4"/>
        <v>1.6424999999999998</v>
      </c>
    </row>
    <row r="65" spans="1:3" x14ac:dyDescent="0.3">
      <c r="A65" s="2"/>
      <c r="B65">
        <v>3.14</v>
      </c>
      <c r="C65" s="10">
        <f t="shared" si="4"/>
        <v>0.47099999999999997</v>
      </c>
    </row>
    <row r="66" spans="1:3" x14ac:dyDescent="0.3">
      <c r="A66" s="2"/>
      <c r="B66">
        <v>6.92</v>
      </c>
      <c r="C66" s="10">
        <f t="shared" si="4"/>
        <v>1.038</v>
      </c>
    </row>
    <row r="67" spans="1:3" x14ac:dyDescent="0.3">
      <c r="A67" s="2"/>
      <c r="B67">
        <v>0.87</v>
      </c>
      <c r="C67" s="10">
        <f t="shared" si="4"/>
        <v>0.1305</v>
      </c>
    </row>
    <row r="68" spans="1:3" x14ac:dyDescent="0.3">
      <c r="A68" s="2"/>
      <c r="B68">
        <v>9.875</v>
      </c>
      <c r="C68" s="10">
        <f t="shared" si="4"/>
        <v>1.48125</v>
      </c>
    </row>
    <row r="69" spans="1:3" x14ac:dyDescent="0.3">
      <c r="A69" s="2"/>
      <c r="B69">
        <v>5.67</v>
      </c>
      <c r="C69" s="10">
        <f t="shared" si="4"/>
        <v>0.85049999999999992</v>
      </c>
    </row>
    <row r="70" spans="1:3" x14ac:dyDescent="0.3">
      <c r="A70" s="2"/>
      <c r="B70">
        <v>22.43</v>
      </c>
      <c r="C70" s="10">
        <f t="shared" si="4"/>
        <v>3.3645</v>
      </c>
    </row>
    <row r="71" spans="1:3" x14ac:dyDescent="0.3">
      <c r="A71" s="2"/>
      <c r="B71" s="11" t="s">
        <v>0</v>
      </c>
      <c r="C71" s="12">
        <f>SUM(C62:C70)</f>
        <v>11.540249999999999</v>
      </c>
    </row>
    <row r="72" spans="1:3" x14ac:dyDescent="0.3">
      <c r="A72" s="2"/>
      <c r="C72" s="10"/>
    </row>
    <row r="73" spans="1:3" x14ac:dyDescent="0.3">
      <c r="A73" s="2"/>
      <c r="C73" s="10"/>
    </row>
    <row r="74" spans="1:3" x14ac:dyDescent="0.3">
      <c r="A74" s="19" t="s">
        <v>36</v>
      </c>
      <c r="B74" s="11"/>
      <c r="C74" s="12"/>
    </row>
    <row r="75" spans="1:3" x14ac:dyDescent="0.3">
      <c r="A75" s="2"/>
      <c r="B75" t="s">
        <v>2</v>
      </c>
      <c r="C75" s="10" t="s">
        <v>54</v>
      </c>
    </row>
    <row r="76" spans="1:3" x14ac:dyDescent="0.3">
      <c r="A76" s="2"/>
      <c r="B76">
        <v>0.36</v>
      </c>
      <c r="C76" s="10">
        <f>B76*0.6</f>
        <v>0.216</v>
      </c>
    </row>
    <row r="77" spans="1:3" x14ac:dyDescent="0.3">
      <c r="A77" s="2"/>
      <c r="B77">
        <v>0.48</v>
      </c>
      <c r="C77" s="10">
        <f t="shared" ref="C77:C85" si="5">B77*0.6</f>
        <v>0.28799999999999998</v>
      </c>
    </row>
    <row r="78" spans="1:3" x14ac:dyDescent="0.3">
      <c r="A78" s="2"/>
      <c r="B78">
        <v>0.09</v>
      </c>
      <c r="C78" s="10">
        <f t="shared" si="5"/>
        <v>5.3999999999999999E-2</v>
      </c>
    </row>
    <row r="79" spans="1:3" x14ac:dyDescent="0.3">
      <c r="A79" s="2"/>
      <c r="B79">
        <v>0.24299999999999999</v>
      </c>
      <c r="C79" s="10">
        <f t="shared" si="5"/>
        <v>0.14579999999999999</v>
      </c>
    </row>
    <row r="80" spans="1:3" x14ac:dyDescent="0.3">
      <c r="A80" s="2"/>
      <c r="B80">
        <v>0.78</v>
      </c>
      <c r="C80" s="10">
        <f t="shared" si="5"/>
        <v>0.46799999999999997</v>
      </c>
    </row>
    <row r="81" spans="1:3" x14ac:dyDescent="0.3">
      <c r="A81" s="2"/>
      <c r="B81">
        <v>0.56200000000000006</v>
      </c>
      <c r="C81" s="10">
        <f t="shared" si="5"/>
        <v>0.3372</v>
      </c>
    </row>
    <row r="82" spans="1:3" x14ac:dyDescent="0.3">
      <c r="A82" s="2"/>
      <c r="B82">
        <v>0.49099999999999999</v>
      </c>
      <c r="C82" s="10">
        <f t="shared" si="5"/>
        <v>0.29459999999999997</v>
      </c>
    </row>
    <row r="83" spans="1:3" x14ac:dyDescent="0.3">
      <c r="A83" s="2"/>
      <c r="B83">
        <v>0.39</v>
      </c>
      <c r="C83" s="10">
        <f t="shared" si="5"/>
        <v>0.23399999999999999</v>
      </c>
    </row>
    <row r="84" spans="1:3" x14ac:dyDescent="0.3">
      <c r="A84" s="2"/>
      <c r="B84">
        <v>0.30180000000000001</v>
      </c>
      <c r="C84" s="10">
        <f t="shared" si="5"/>
        <v>0.18107999999999999</v>
      </c>
    </row>
    <row r="85" spans="1:3" x14ac:dyDescent="0.3">
      <c r="A85" s="2"/>
      <c r="B85">
        <v>1.222</v>
      </c>
      <c r="C85" s="10">
        <f t="shared" si="5"/>
        <v>0.73319999999999996</v>
      </c>
    </row>
    <row r="86" spans="1:3" x14ac:dyDescent="0.3">
      <c r="A86" s="2"/>
      <c r="B86" s="11" t="s">
        <v>0</v>
      </c>
      <c r="C86" s="12">
        <f>SUM(C76:C85)</f>
        <v>2.9518800000000001</v>
      </c>
    </row>
    <row r="87" spans="1:3" x14ac:dyDescent="0.3">
      <c r="A87" s="2"/>
      <c r="B87" s="11"/>
      <c r="C87" s="12"/>
    </row>
    <row r="88" spans="1:3" x14ac:dyDescent="0.3">
      <c r="A88" s="2"/>
      <c r="C88" s="10"/>
    </row>
    <row r="89" spans="1:3" x14ac:dyDescent="0.3">
      <c r="A89" s="15" t="s">
        <v>30</v>
      </c>
      <c r="C89" s="10"/>
    </row>
    <row r="90" spans="1:3" x14ac:dyDescent="0.3">
      <c r="A90" s="2"/>
      <c r="B90" t="s">
        <v>1</v>
      </c>
      <c r="C90" s="10" t="s">
        <v>54</v>
      </c>
    </row>
    <row r="91" spans="1:3" x14ac:dyDescent="0.3">
      <c r="A91" s="2"/>
      <c r="C91" s="10">
        <f>B91*4</f>
        <v>0</v>
      </c>
    </row>
    <row r="92" spans="1:3" x14ac:dyDescent="0.3">
      <c r="A92" s="2"/>
      <c r="C92" s="10">
        <f t="shared" ref="C92:C98" si="6">B92*4</f>
        <v>0</v>
      </c>
    </row>
    <row r="93" spans="1:3" x14ac:dyDescent="0.3">
      <c r="A93" s="2"/>
      <c r="C93" s="10">
        <f t="shared" si="6"/>
        <v>0</v>
      </c>
    </row>
    <row r="94" spans="1:3" x14ac:dyDescent="0.3">
      <c r="A94" s="2"/>
      <c r="C94" s="10">
        <f t="shared" si="6"/>
        <v>0</v>
      </c>
    </row>
    <row r="95" spans="1:3" x14ac:dyDescent="0.3">
      <c r="A95" s="2"/>
      <c r="C95" s="10">
        <f t="shared" si="6"/>
        <v>0</v>
      </c>
    </row>
    <row r="96" spans="1:3" x14ac:dyDescent="0.3">
      <c r="A96" s="2"/>
      <c r="C96" s="10">
        <f t="shared" si="6"/>
        <v>0</v>
      </c>
    </row>
    <row r="97" spans="1:3" x14ac:dyDescent="0.3">
      <c r="A97" s="2"/>
      <c r="C97" s="10">
        <f t="shared" si="6"/>
        <v>0</v>
      </c>
    </row>
    <row r="98" spans="1:3" x14ac:dyDescent="0.3">
      <c r="A98" s="2"/>
      <c r="C98" s="10">
        <f t="shared" si="6"/>
        <v>0</v>
      </c>
    </row>
    <row r="99" spans="1:3" x14ac:dyDescent="0.3">
      <c r="A99" s="2"/>
      <c r="B99" s="11" t="s">
        <v>0</v>
      </c>
      <c r="C99" s="12">
        <f>SUM(C91:C98)</f>
        <v>0</v>
      </c>
    </row>
    <row r="100" spans="1:3" x14ac:dyDescent="0.3">
      <c r="A100" s="2"/>
      <c r="C100" s="10"/>
    </row>
    <row r="101" spans="1:3" x14ac:dyDescent="0.3">
      <c r="A101" s="2"/>
      <c r="C101" s="10"/>
    </row>
    <row r="102" spans="1:3" x14ac:dyDescent="0.3">
      <c r="A102" s="16" t="s">
        <v>31</v>
      </c>
      <c r="C102" s="10"/>
    </row>
    <row r="103" spans="1:3" x14ac:dyDescent="0.3">
      <c r="A103" s="2"/>
      <c r="B103" t="s">
        <v>1</v>
      </c>
      <c r="C103" s="10" t="s">
        <v>54</v>
      </c>
    </row>
    <row r="104" spans="1:3" x14ac:dyDescent="0.3">
      <c r="A104" s="2"/>
      <c r="B104">
        <v>5.7</v>
      </c>
      <c r="C104" s="10">
        <f>B104*4.22</f>
        <v>24.053999999999998</v>
      </c>
    </row>
    <row r="105" spans="1:3" x14ac:dyDescent="0.3">
      <c r="A105" s="2"/>
      <c r="B105">
        <v>7.1</v>
      </c>
      <c r="C105" s="10">
        <f t="shared" ref="C105:C111" si="7">B105*4.22</f>
        <v>29.961999999999996</v>
      </c>
    </row>
    <row r="106" spans="1:3" x14ac:dyDescent="0.3">
      <c r="A106" s="2"/>
      <c r="C106" s="10">
        <f t="shared" si="7"/>
        <v>0</v>
      </c>
    </row>
    <row r="107" spans="1:3" x14ac:dyDescent="0.3">
      <c r="A107" s="2"/>
      <c r="C107" s="10">
        <f t="shared" si="7"/>
        <v>0</v>
      </c>
    </row>
    <row r="108" spans="1:3" x14ac:dyDescent="0.3">
      <c r="A108" s="2"/>
      <c r="C108" s="10">
        <f t="shared" si="7"/>
        <v>0</v>
      </c>
    </row>
    <row r="109" spans="1:3" x14ac:dyDescent="0.3">
      <c r="A109" s="2"/>
      <c r="C109" s="10">
        <f t="shared" si="7"/>
        <v>0</v>
      </c>
    </row>
    <row r="110" spans="1:3" x14ac:dyDescent="0.3">
      <c r="A110" s="2"/>
      <c r="C110" s="10">
        <f t="shared" si="7"/>
        <v>0</v>
      </c>
    </row>
    <row r="111" spans="1:3" x14ac:dyDescent="0.3">
      <c r="A111" s="2"/>
      <c r="C111" s="10">
        <f t="shared" si="7"/>
        <v>0</v>
      </c>
    </row>
    <row r="112" spans="1:3" ht="15" thickBot="1" x14ac:dyDescent="0.35">
      <c r="A112" s="3"/>
      <c r="B112" s="13" t="s">
        <v>0</v>
      </c>
      <c r="C112" s="14">
        <f>SUM(C104:C111)</f>
        <v>54.015999999999991</v>
      </c>
    </row>
    <row r="115" spans="1:3" x14ac:dyDescent="0.3">
      <c r="A115" s="23"/>
    </row>
    <row r="125" spans="1:3" x14ac:dyDescent="0.3">
      <c r="B125" s="11"/>
      <c r="C125" s="11"/>
    </row>
    <row r="128" spans="1:3" x14ac:dyDescent="0.3">
      <c r="A128" s="23"/>
    </row>
    <row r="138" spans="2:3" x14ac:dyDescent="0.3">
      <c r="B138" s="11"/>
      <c r="C138" s="11"/>
    </row>
  </sheetData>
  <mergeCells count="3">
    <mergeCell ref="A2:C2"/>
    <mergeCell ref="F2:I2"/>
    <mergeCell ref="F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5E70-2039-44FE-A6E5-5B0C6902DEF2}">
  <sheetPr>
    <tabColor rgb="FF00B050"/>
  </sheetPr>
  <dimension ref="A1:Q147"/>
  <sheetViews>
    <sheetView zoomScale="80" zoomScaleNormal="80" workbookViewId="0">
      <selection activeCell="M2" sqref="M2:Q3"/>
    </sheetView>
  </sheetViews>
  <sheetFormatPr defaultRowHeight="14.4" x14ac:dyDescent="0.3"/>
  <cols>
    <col min="1" max="1" width="51.33203125" customWidth="1"/>
    <col min="6" max="6" width="16.33203125" customWidth="1"/>
    <col min="10" max="10" width="52.88671875" customWidth="1"/>
    <col min="15" max="15" width="16.5546875" customWidth="1"/>
    <col min="16" max="16" width="11.109375" customWidth="1"/>
  </cols>
  <sheetData>
    <row r="1" spans="1:17" ht="15" thickBot="1" x14ac:dyDescent="0.35"/>
    <row r="2" spans="1:17" ht="21" x14ac:dyDescent="0.4">
      <c r="A2" s="76" t="s">
        <v>45</v>
      </c>
      <c r="B2" s="77"/>
      <c r="C2" s="78"/>
      <c r="D2" s="20"/>
      <c r="E2" s="79" t="s">
        <v>43</v>
      </c>
      <c r="F2" s="80"/>
      <c r="G2" s="80"/>
      <c r="H2" s="81"/>
      <c r="J2" s="76" t="s">
        <v>81</v>
      </c>
      <c r="K2" s="77"/>
      <c r="L2" s="78"/>
      <c r="M2" s="20"/>
      <c r="N2" s="79" t="s">
        <v>44</v>
      </c>
      <c r="O2" s="80"/>
      <c r="P2" s="80"/>
      <c r="Q2" s="81"/>
    </row>
    <row r="3" spans="1:17" ht="16.2" thickBot="1" x14ac:dyDescent="0.35">
      <c r="A3" s="6"/>
      <c r="B3" s="7"/>
      <c r="C3" s="8"/>
      <c r="D3" s="21"/>
      <c r="E3" s="82">
        <f>SUM(C25,C49,C62,C84,C106,C121,C134,C147)</f>
        <v>305.74347656249995</v>
      </c>
      <c r="F3" s="83"/>
      <c r="G3" s="83"/>
      <c r="H3" s="84"/>
      <c r="J3" s="6"/>
      <c r="K3" s="7"/>
      <c r="L3" s="8"/>
      <c r="M3" s="21"/>
      <c r="N3" s="82">
        <f>SUM(L25,L49,L62,L84,L106,L121,L134,L147,)</f>
        <v>151.05279250000001</v>
      </c>
      <c r="O3" s="83"/>
      <c r="P3" s="83"/>
      <c r="Q3" s="84"/>
    </row>
    <row r="4" spans="1:17" x14ac:dyDescent="0.3">
      <c r="A4" s="15" t="s">
        <v>25</v>
      </c>
      <c r="C4" s="10"/>
      <c r="J4" s="15" t="s">
        <v>25</v>
      </c>
      <c r="L4" s="10"/>
    </row>
    <row r="5" spans="1:17" x14ac:dyDescent="0.3">
      <c r="A5" s="2"/>
      <c r="B5" t="s">
        <v>1</v>
      </c>
      <c r="C5" s="10" t="s">
        <v>50</v>
      </c>
      <c r="J5" s="2"/>
      <c r="K5" t="s">
        <v>1</v>
      </c>
      <c r="L5" s="10" t="s">
        <v>50</v>
      </c>
    </row>
    <row r="6" spans="1:17" x14ac:dyDescent="0.3">
      <c r="A6" s="2"/>
      <c r="B6" s="50">
        <v>69</v>
      </c>
      <c r="C6" s="10">
        <f t="shared" ref="C6:C24" si="0">B6*4</f>
        <v>276</v>
      </c>
      <c r="J6" s="2"/>
      <c r="K6" s="50">
        <v>3.3</v>
      </c>
      <c r="L6" s="10">
        <f t="shared" ref="L6:L24" si="1">K6*4</f>
        <v>13.2</v>
      </c>
    </row>
    <row r="7" spans="1:17" x14ac:dyDescent="0.3">
      <c r="A7" s="2"/>
      <c r="B7" s="50">
        <v>3.2250000000000001</v>
      </c>
      <c r="C7" s="10">
        <f t="shared" si="0"/>
        <v>12.9</v>
      </c>
      <c r="J7" s="2"/>
      <c r="K7" s="50">
        <v>1.5</v>
      </c>
      <c r="L7" s="10">
        <f t="shared" si="1"/>
        <v>6</v>
      </c>
    </row>
    <row r="8" spans="1:17" x14ac:dyDescent="0.3">
      <c r="A8" s="2"/>
      <c r="B8" s="50"/>
      <c r="C8" s="10">
        <f t="shared" si="0"/>
        <v>0</v>
      </c>
      <c r="J8" s="2"/>
      <c r="K8" s="50">
        <v>3.3</v>
      </c>
      <c r="L8" s="10">
        <f t="shared" si="1"/>
        <v>13.2</v>
      </c>
    </row>
    <row r="9" spans="1:17" x14ac:dyDescent="0.3">
      <c r="A9" s="2"/>
      <c r="B9" s="50"/>
      <c r="C9" s="10">
        <f t="shared" si="0"/>
        <v>0</v>
      </c>
      <c r="J9" s="2"/>
      <c r="K9" s="50">
        <v>1.5</v>
      </c>
      <c r="L9" s="10">
        <f t="shared" si="1"/>
        <v>6</v>
      </c>
    </row>
    <row r="10" spans="1:17" x14ac:dyDescent="0.3">
      <c r="A10" s="2"/>
      <c r="B10" s="50"/>
      <c r="C10" s="10">
        <f t="shared" si="0"/>
        <v>0</v>
      </c>
      <c r="J10" s="2"/>
      <c r="K10" s="50">
        <v>3.3</v>
      </c>
      <c r="L10" s="10">
        <f t="shared" si="1"/>
        <v>13.2</v>
      </c>
    </row>
    <row r="11" spans="1:17" x14ac:dyDescent="0.3">
      <c r="A11" s="2"/>
      <c r="B11" s="51"/>
      <c r="C11" s="10">
        <f t="shared" si="0"/>
        <v>0</v>
      </c>
      <c r="J11" s="2"/>
      <c r="K11" s="50">
        <v>4.2</v>
      </c>
      <c r="L11" s="10">
        <f t="shared" si="1"/>
        <v>16.8</v>
      </c>
    </row>
    <row r="12" spans="1:17" x14ac:dyDescent="0.3">
      <c r="A12" s="2"/>
      <c r="B12" s="51"/>
      <c r="C12" s="10">
        <f t="shared" si="0"/>
        <v>0</v>
      </c>
      <c r="J12" s="2"/>
      <c r="K12" s="50">
        <v>3.3</v>
      </c>
      <c r="L12" s="10">
        <f t="shared" si="1"/>
        <v>13.2</v>
      </c>
    </row>
    <row r="13" spans="1:17" x14ac:dyDescent="0.3">
      <c r="A13" s="2"/>
      <c r="B13" s="51"/>
      <c r="C13" s="10">
        <f t="shared" si="0"/>
        <v>0</v>
      </c>
      <c r="J13" s="2"/>
      <c r="K13" s="50">
        <v>9.7249999999999996</v>
      </c>
      <c r="L13" s="10">
        <f t="shared" si="1"/>
        <v>38.9</v>
      </c>
    </row>
    <row r="14" spans="1:17" x14ac:dyDescent="0.3">
      <c r="A14" s="2"/>
      <c r="B14" s="51"/>
      <c r="C14" s="10">
        <f t="shared" si="0"/>
        <v>0</v>
      </c>
      <c r="J14" s="2"/>
      <c r="K14" s="50">
        <v>6.68</v>
      </c>
      <c r="L14" s="10">
        <f t="shared" si="1"/>
        <v>26.72</v>
      </c>
    </row>
    <row r="15" spans="1:17" x14ac:dyDescent="0.3">
      <c r="A15" s="2"/>
      <c r="B15" s="50"/>
      <c r="C15" s="10">
        <f t="shared" si="0"/>
        <v>0</v>
      </c>
      <c r="J15" s="2"/>
      <c r="K15" s="50"/>
      <c r="L15" s="10">
        <f t="shared" si="1"/>
        <v>0</v>
      </c>
    </row>
    <row r="16" spans="1:17" x14ac:dyDescent="0.3">
      <c r="A16" s="2"/>
      <c r="B16" s="50"/>
      <c r="C16" s="10">
        <f t="shared" si="0"/>
        <v>0</v>
      </c>
      <c r="J16" s="2"/>
      <c r="K16" s="50"/>
      <c r="L16" s="10">
        <f t="shared" si="1"/>
        <v>0</v>
      </c>
    </row>
    <row r="17" spans="1:12" x14ac:dyDescent="0.3">
      <c r="A17" s="2"/>
      <c r="B17" s="50"/>
      <c r="C17" s="10">
        <f t="shared" si="0"/>
        <v>0</v>
      </c>
      <c r="J17" s="2"/>
      <c r="K17" s="50"/>
      <c r="L17" s="10">
        <f t="shared" si="1"/>
        <v>0</v>
      </c>
    </row>
    <row r="18" spans="1:12" x14ac:dyDescent="0.3">
      <c r="A18" s="2"/>
      <c r="B18" s="50"/>
      <c r="C18" s="10">
        <f t="shared" si="0"/>
        <v>0</v>
      </c>
      <c r="J18" s="2"/>
      <c r="K18" s="50"/>
      <c r="L18" s="10">
        <f t="shared" si="1"/>
        <v>0</v>
      </c>
    </row>
    <row r="19" spans="1:12" x14ac:dyDescent="0.3">
      <c r="A19" s="2"/>
      <c r="B19" s="50"/>
      <c r="C19" s="10">
        <f t="shared" si="0"/>
        <v>0</v>
      </c>
      <c r="J19" s="2"/>
      <c r="K19" s="50"/>
      <c r="L19" s="10">
        <f t="shared" si="1"/>
        <v>0</v>
      </c>
    </row>
    <row r="20" spans="1:12" x14ac:dyDescent="0.3">
      <c r="A20" s="2"/>
      <c r="B20" s="50"/>
      <c r="C20" s="10">
        <f t="shared" si="0"/>
        <v>0</v>
      </c>
      <c r="J20" s="2"/>
      <c r="K20" s="50"/>
      <c r="L20" s="10">
        <f t="shared" si="1"/>
        <v>0</v>
      </c>
    </row>
    <row r="21" spans="1:12" x14ac:dyDescent="0.3">
      <c r="A21" s="2"/>
      <c r="C21" s="10">
        <f t="shared" si="0"/>
        <v>0</v>
      </c>
      <c r="J21" s="2"/>
      <c r="L21" s="10">
        <f t="shared" si="1"/>
        <v>0</v>
      </c>
    </row>
    <row r="22" spans="1:12" x14ac:dyDescent="0.3">
      <c r="A22" s="2"/>
      <c r="C22" s="10">
        <f t="shared" si="0"/>
        <v>0</v>
      </c>
      <c r="J22" s="2"/>
      <c r="L22" s="10">
        <f t="shared" si="1"/>
        <v>0</v>
      </c>
    </row>
    <row r="23" spans="1:12" x14ac:dyDescent="0.3">
      <c r="A23" s="2"/>
      <c r="C23" s="10">
        <f t="shared" si="0"/>
        <v>0</v>
      </c>
      <c r="J23" s="2"/>
      <c r="L23" s="10">
        <f t="shared" si="1"/>
        <v>0</v>
      </c>
    </row>
    <row r="24" spans="1:12" x14ac:dyDescent="0.3">
      <c r="A24" s="2"/>
      <c r="C24" s="10">
        <f t="shared" si="0"/>
        <v>0</v>
      </c>
      <c r="J24" s="2"/>
      <c r="L24" s="10">
        <f t="shared" si="1"/>
        <v>0</v>
      </c>
    </row>
    <row r="25" spans="1:12" x14ac:dyDescent="0.3">
      <c r="A25" s="2"/>
      <c r="B25" s="11" t="s">
        <v>0</v>
      </c>
      <c r="C25" s="12">
        <f>SUM(C6:C24)</f>
        <v>288.89999999999998</v>
      </c>
      <c r="J25" s="2"/>
      <c r="K25" s="11" t="s">
        <v>0</v>
      </c>
      <c r="L25" s="12">
        <f>SUM(L6:L24)</f>
        <v>147.22</v>
      </c>
    </row>
    <row r="26" spans="1:12" x14ac:dyDescent="0.3">
      <c r="A26" s="2"/>
      <c r="C26" s="10"/>
      <c r="J26" s="2"/>
      <c r="L26" s="10"/>
    </row>
    <row r="27" spans="1:12" x14ac:dyDescent="0.3">
      <c r="A27" s="2"/>
      <c r="C27" s="10"/>
      <c r="J27" s="2"/>
      <c r="L27" s="10"/>
    </row>
    <row r="28" spans="1:12" x14ac:dyDescent="0.3">
      <c r="A28" s="15" t="s">
        <v>26</v>
      </c>
      <c r="C28" s="10"/>
      <c r="J28" s="15" t="s">
        <v>26</v>
      </c>
      <c r="L28" s="10"/>
    </row>
    <row r="29" spans="1:12" x14ac:dyDescent="0.3">
      <c r="A29" s="9"/>
      <c r="B29" t="s">
        <v>1</v>
      </c>
      <c r="C29" s="10" t="s">
        <v>50</v>
      </c>
      <c r="J29" s="9"/>
      <c r="K29" t="s">
        <v>1</v>
      </c>
      <c r="L29" s="10" t="s">
        <v>50</v>
      </c>
    </row>
    <row r="30" spans="1:12" x14ac:dyDescent="0.3">
      <c r="A30" s="9"/>
      <c r="B30" s="50"/>
      <c r="C30" s="10">
        <f>B30*4</f>
        <v>0</v>
      </c>
      <c r="J30" s="9"/>
      <c r="L30" s="10">
        <f>K30*4</f>
        <v>0</v>
      </c>
    </row>
    <row r="31" spans="1:12" x14ac:dyDescent="0.3">
      <c r="A31" s="9"/>
      <c r="B31" s="50"/>
      <c r="C31" s="10">
        <f t="shared" ref="C31:C48" si="2">B31*4</f>
        <v>0</v>
      </c>
      <c r="J31" s="9"/>
      <c r="L31" s="10">
        <f t="shared" ref="L31:L48" si="3">K31*4</f>
        <v>0</v>
      </c>
    </row>
    <row r="32" spans="1:12" x14ac:dyDescent="0.3">
      <c r="A32" s="9"/>
      <c r="B32" s="50"/>
      <c r="C32" s="10">
        <f t="shared" si="2"/>
        <v>0</v>
      </c>
      <c r="J32" s="9"/>
      <c r="L32" s="10">
        <f t="shared" si="3"/>
        <v>0</v>
      </c>
    </row>
    <row r="33" spans="1:12" x14ac:dyDescent="0.3">
      <c r="A33" s="9"/>
      <c r="B33" s="50"/>
      <c r="C33" s="10">
        <f t="shared" si="2"/>
        <v>0</v>
      </c>
      <c r="J33" s="9"/>
      <c r="L33" s="10">
        <f t="shared" si="3"/>
        <v>0</v>
      </c>
    </row>
    <row r="34" spans="1:12" x14ac:dyDescent="0.3">
      <c r="A34" s="9"/>
      <c r="B34" s="50"/>
      <c r="C34" s="10">
        <f t="shared" si="2"/>
        <v>0</v>
      </c>
      <c r="J34" s="9"/>
      <c r="L34" s="10">
        <f t="shared" si="3"/>
        <v>0</v>
      </c>
    </row>
    <row r="35" spans="1:12" x14ac:dyDescent="0.3">
      <c r="A35" s="9"/>
      <c r="B35" s="50"/>
      <c r="C35" s="10">
        <f t="shared" si="2"/>
        <v>0</v>
      </c>
      <c r="J35" s="9"/>
      <c r="L35" s="10">
        <f t="shared" si="3"/>
        <v>0</v>
      </c>
    </row>
    <row r="36" spans="1:12" x14ac:dyDescent="0.3">
      <c r="A36" s="9"/>
      <c r="B36" s="50"/>
      <c r="C36" s="10">
        <f t="shared" si="2"/>
        <v>0</v>
      </c>
      <c r="J36" s="9"/>
      <c r="L36" s="10">
        <f t="shared" si="3"/>
        <v>0</v>
      </c>
    </row>
    <row r="37" spans="1:12" x14ac:dyDescent="0.3">
      <c r="A37" s="9"/>
      <c r="B37" s="50"/>
      <c r="C37" s="10">
        <f t="shared" si="2"/>
        <v>0</v>
      </c>
      <c r="J37" s="9"/>
      <c r="L37" s="10">
        <f t="shared" si="3"/>
        <v>0</v>
      </c>
    </row>
    <row r="38" spans="1:12" x14ac:dyDescent="0.3">
      <c r="A38" s="9"/>
      <c r="C38" s="10">
        <f t="shared" si="2"/>
        <v>0</v>
      </c>
      <c r="J38" s="9"/>
      <c r="L38" s="10">
        <f t="shared" si="3"/>
        <v>0</v>
      </c>
    </row>
    <row r="39" spans="1:12" x14ac:dyDescent="0.3">
      <c r="A39" s="9"/>
      <c r="C39" s="10">
        <f t="shared" si="2"/>
        <v>0</v>
      </c>
      <c r="J39" s="9"/>
      <c r="L39" s="10">
        <f t="shared" si="3"/>
        <v>0</v>
      </c>
    </row>
    <row r="40" spans="1:12" x14ac:dyDescent="0.3">
      <c r="A40" s="9"/>
      <c r="C40" s="10">
        <f t="shared" si="2"/>
        <v>0</v>
      </c>
      <c r="J40" s="9"/>
      <c r="L40" s="10">
        <f t="shared" si="3"/>
        <v>0</v>
      </c>
    </row>
    <row r="41" spans="1:12" x14ac:dyDescent="0.3">
      <c r="A41" s="9"/>
      <c r="C41" s="10">
        <f t="shared" si="2"/>
        <v>0</v>
      </c>
      <c r="J41" s="9"/>
      <c r="L41" s="10">
        <f t="shared" si="3"/>
        <v>0</v>
      </c>
    </row>
    <row r="42" spans="1:12" x14ac:dyDescent="0.3">
      <c r="A42" s="9"/>
      <c r="C42" s="10">
        <f t="shared" si="2"/>
        <v>0</v>
      </c>
      <c r="J42" s="9"/>
      <c r="L42" s="10">
        <f t="shared" si="3"/>
        <v>0</v>
      </c>
    </row>
    <row r="43" spans="1:12" x14ac:dyDescent="0.3">
      <c r="A43" s="9"/>
      <c r="C43" s="10">
        <f t="shared" si="2"/>
        <v>0</v>
      </c>
      <c r="J43" s="9"/>
      <c r="L43" s="10">
        <f t="shared" si="3"/>
        <v>0</v>
      </c>
    </row>
    <row r="44" spans="1:12" x14ac:dyDescent="0.3">
      <c r="A44" s="9"/>
      <c r="C44" s="10">
        <f t="shared" si="2"/>
        <v>0</v>
      </c>
      <c r="J44" s="9"/>
      <c r="L44" s="10">
        <f t="shared" si="3"/>
        <v>0</v>
      </c>
    </row>
    <row r="45" spans="1:12" x14ac:dyDescent="0.3">
      <c r="A45" s="9"/>
      <c r="C45" s="10">
        <f t="shared" si="2"/>
        <v>0</v>
      </c>
      <c r="J45" s="9"/>
      <c r="L45" s="10">
        <f t="shared" si="3"/>
        <v>0</v>
      </c>
    </row>
    <row r="46" spans="1:12" x14ac:dyDescent="0.3">
      <c r="A46" s="2"/>
      <c r="C46" s="10">
        <f t="shared" si="2"/>
        <v>0</v>
      </c>
      <c r="J46" s="2"/>
      <c r="L46" s="10">
        <f t="shared" si="3"/>
        <v>0</v>
      </c>
    </row>
    <row r="47" spans="1:12" x14ac:dyDescent="0.3">
      <c r="A47" s="2"/>
      <c r="C47" s="10">
        <f t="shared" si="2"/>
        <v>0</v>
      </c>
      <c r="J47" s="2"/>
      <c r="L47" s="10">
        <f t="shared" si="3"/>
        <v>0</v>
      </c>
    </row>
    <row r="48" spans="1:12" x14ac:dyDescent="0.3">
      <c r="A48" s="2"/>
      <c r="C48" s="10">
        <f t="shared" si="2"/>
        <v>0</v>
      </c>
      <c r="J48" s="2"/>
      <c r="L48" s="10">
        <f t="shared" si="3"/>
        <v>0</v>
      </c>
    </row>
    <row r="49" spans="1:12" x14ac:dyDescent="0.3">
      <c r="A49" s="2"/>
      <c r="B49" s="11" t="s">
        <v>0</v>
      </c>
      <c r="C49" s="12">
        <f>SUM(C30:C48)</f>
        <v>0</v>
      </c>
      <c r="J49" s="2"/>
      <c r="K49" s="11" t="s">
        <v>0</v>
      </c>
      <c r="L49" s="12">
        <f>SUM(L30:L48)</f>
        <v>0</v>
      </c>
    </row>
    <row r="50" spans="1:12" x14ac:dyDescent="0.3">
      <c r="A50" s="2"/>
      <c r="B50" s="11"/>
      <c r="C50" s="12"/>
      <c r="J50" s="2"/>
      <c r="K50" s="11"/>
      <c r="L50" s="12"/>
    </row>
    <row r="51" spans="1:12" x14ac:dyDescent="0.3">
      <c r="A51" s="2"/>
      <c r="C51" s="10"/>
      <c r="J51" s="2"/>
      <c r="L51" s="10"/>
    </row>
    <row r="52" spans="1:12" x14ac:dyDescent="0.3">
      <c r="A52" s="15" t="s">
        <v>27</v>
      </c>
      <c r="C52" s="10"/>
      <c r="J52" s="15" t="s">
        <v>27</v>
      </c>
      <c r="L52" s="10"/>
    </row>
    <row r="53" spans="1:12" x14ac:dyDescent="0.3">
      <c r="A53" s="2"/>
      <c r="B53" t="s">
        <v>1</v>
      </c>
      <c r="C53" s="10" t="s">
        <v>50</v>
      </c>
      <c r="J53" s="2"/>
      <c r="K53" t="s">
        <v>1</v>
      </c>
      <c r="L53" s="10" t="s">
        <v>50</v>
      </c>
    </row>
    <row r="54" spans="1:12" x14ac:dyDescent="0.3">
      <c r="A54" s="2"/>
      <c r="C54" s="10">
        <f>B54*2</f>
        <v>0</v>
      </c>
      <c r="J54" s="2"/>
      <c r="L54" s="10">
        <f>K54*2</f>
        <v>0</v>
      </c>
    </row>
    <row r="55" spans="1:12" x14ac:dyDescent="0.3">
      <c r="A55" s="2"/>
      <c r="C55" s="10">
        <f t="shared" ref="C55:C61" si="4">B55*2</f>
        <v>0</v>
      </c>
      <c r="J55" s="2"/>
      <c r="L55" s="10">
        <f t="shared" ref="L55:L61" si="5">K55*2</f>
        <v>0</v>
      </c>
    </row>
    <row r="56" spans="1:12" x14ac:dyDescent="0.3">
      <c r="A56" s="2"/>
      <c r="C56" s="10">
        <f t="shared" si="4"/>
        <v>0</v>
      </c>
      <c r="J56" s="2"/>
      <c r="L56" s="10">
        <f t="shared" si="5"/>
        <v>0</v>
      </c>
    </row>
    <row r="57" spans="1:12" x14ac:dyDescent="0.3">
      <c r="A57" s="2"/>
      <c r="C57" s="10">
        <f t="shared" si="4"/>
        <v>0</v>
      </c>
      <c r="J57" s="2"/>
      <c r="L57" s="10">
        <f t="shared" si="5"/>
        <v>0</v>
      </c>
    </row>
    <row r="58" spans="1:12" x14ac:dyDescent="0.3">
      <c r="A58" s="2"/>
      <c r="C58" s="10">
        <f t="shared" si="4"/>
        <v>0</v>
      </c>
      <c r="J58" s="2"/>
      <c r="L58" s="10">
        <f t="shared" si="5"/>
        <v>0</v>
      </c>
    </row>
    <row r="59" spans="1:12" x14ac:dyDescent="0.3">
      <c r="A59" s="2"/>
      <c r="C59" s="10">
        <f t="shared" si="4"/>
        <v>0</v>
      </c>
      <c r="J59" s="2"/>
      <c r="L59" s="10">
        <f t="shared" si="5"/>
        <v>0</v>
      </c>
    </row>
    <row r="60" spans="1:12" x14ac:dyDescent="0.3">
      <c r="A60" s="2"/>
      <c r="C60" s="10">
        <f t="shared" si="4"/>
        <v>0</v>
      </c>
      <c r="J60" s="2"/>
      <c r="L60" s="10">
        <f t="shared" si="5"/>
        <v>0</v>
      </c>
    </row>
    <row r="61" spans="1:12" x14ac:dyDescent="0.3">
      <c r="A61" s="2"/>
      <c r="C61" s="10">
        <f t="shared" si="4"/>
        <v>0</v>
      </c>
      <c r="J61" s="2"/>
      <c r="L61" s="10">
        <f t="shared" si="5"/>
        <v>0</v>
      </c>
    </row>
    <row r="62" spans="1:12" x14ac:dyDescent="0.3">
      <c r="A62" s="2"/>
      <c r="B62" s="11" t="s">
        <v>0</v>
      </c>
      <c r="C62" s="12">
        <f>SUM(C54:C61)</f>
        <v>0</v>
      </c>
      <c r="J62" s="2"/>
      <c r="K62" s="11" t="s">
        <v>0</v>
      </c>
      <c r="L62" s="12">
        <f>SUM(L54:L61)</f>
        <v>0</v>
      </c>
    </row>
    <row r="63" spans="1:12" x14ac:dyDescent="0.3">
      <c r="A63" s="2"/>
      <c r="C63" s="10"/>
      <c r="J63" s="2"/>
      <c r="L63" s="10"/>
    </row>
    <row r="64" spans="1:12" x14ac:dyDescent="0.3">
      <c r="A64" s="2"/>
      <c r="C64" s="10"/>
      <c r="J64" s="2"/>
      <c r="L64" s="10"/>
    </row>
    <row r="65" spans="1:12" x14ac:dyDescent="0.3">
      <c r="A65" s="15" t="s">
        <v>28</v>
      </c>
      <c r="C65" s="10"/>
      <c r="J65" s="15" t="s">
        <v>28</v>
      </c>
      <c r="L65" s="10"/>
    </row>
    <row r="66" spans="1:12" x14ac:dyDescent="0.3">
      <c r="A66" s="2"/>
      <c r="B66" t="s">
        <v>1</v>
      </c>
      <c r="C66" s="10" t="s">
        <v>50</v>
      </c>
      <c r="J66" s="2"/>
      <c r="K66" t="s">
        <v>1</v>
      </c>
      <c r="L66" s="10" t="s">
        <v>50</v>
      </c>
    </row>
    <row r="67" spans="1:12" x14ac:dyDescent="0.3">
      <c r="A67" s="2"/>
      <c r="B67" s="50">
        <v>17.25</v>
      </c>
      <c r="C67" s="10">
        <f t="shared" ref="C67:C83" si="6">B67*0.5625</f>
        <v>9.703125</v>
      </c>
      <c r="J67" s="2"/>
      <c r="K67" s="50"/>
      <c r="L67" s="10">
        <v>1.6031249999999999</v>
      </c>
    </row>
    <row r="68" spans="1:12" x14ac:dyDescent="0.3">
      <c r="A68" s="2"/>
      <c r="B68" s="50">
        <v>0.55312499999999998</v>
      </c>
      <c r="C68" s="10">
        <f t="shared" si="6"/>
        <v>0.31113281249999997</v>
      </c>
      <c r="J68" s="2"/>
      <c r="K68" s="50"/>
      <c r="L68" s="10">
        <v>0.71738999999999997</v>
      </c>
    </row>
    <row r="69" spans="1:12" x14ac:dyDescent="0.3">
      <c r="A69" s="2"/>
      <c r="B69" s="50"/>
      <c r="C69" s="10">
        <f t="shared" si="6"/>
        <v>0</v>
      </c>
      <c r="J69" s="2"/>
      <c r="K69" s="50"/>
      <c r="L69" s="10">
        <v>0.70537499999999997</v>
      </c>
    </row>
    <row r="70" spans="1:12" x14ac:dyDescent="0.3">
      <c r="A70" s="2"/>
      <c r="B70" s="50"/>
      <c r="C70" s="10">
        <f t="shared" si="6"/>
        <v>0</v>
      </c>
      <c r="J70" s="2"/>
      <c r="K70" s="50"/>
      <c r="L70" s="10">
        <f t="shared" ref="L70:L83" si="7">K70*0.5625</f>
        <v>0</v>
      </c>
    </row>
    <row r="71" spans="1:12" x14ac:dyDescent="0.3">
      <c r="A71" s="2"/>
      <c r="B71" s="50"/>
      <c r="C71" s="10">
        <f t="shared" si="6"/>
        <v>0</v>
      </c>
      <c r="J71" s="2"/>
      <c r="K71" s="50"/>
      <c r="L71" s="10">
        <f t="shared" si="7"/>
        <v>0</v>
      </c>
    </row>
    <row r="72" spans="1:12" x14ac:dyDescent="0.3">
      <c r="A72" s="2"/>
      <c r="B72" s="50"/>
      <c r="C72" s="10">
        <f t="shared" si="6"/>
        <v>0</v>
      </c>
      <c r="J72" s="2"/>
      <c r="K72" s="50"/>
      <c r="L72" s="10">
        <f t="shared" si="7"/>
        <v>0</v>
      </c>
    </row>
    <row r="73" spans="1:12" x14ac:dyDescent="0.3">
      <c r="A73" s="2"/>
      <c r="B73" s="50"/>
      <c r="C73" s="10">
        <f t="shared" si="6"/>
        <v>0</v>
      </c>
      <c r="J73" s="2"/>
      <c r="K73" s="50"/>
      <c r="L73" s="10">
        <f t="shared" si="7"/>
        <v>0</v>
      </c>
    </row>
    <row r="74" spans="1:12" x14ac:dyDescent="0.3">
      <c r="A74" s="2"/>
      <c r="C74" s="10">
        <f t="shared" si="6"/>
        <v>0</v>
      </c>
      <c r="J74" s="2"/>
      <c r="K74" s="50"/>
      <c r="L74" s="10">
        <f t="shared" si="7"/>
        <v>0</v>
      </c>
    </row>
    <row r="75" spans="1:12" x14ac:dyDescent="0.3">
      <c r="A75" s="2"/>
      <c r="C75" s="10">
        <f t="shared" si="6"/>
        <v>0</v>
      </c>
      <c r="J75" s="2"/>
      <c r="K75" s="50"/>
      <c r="L75" s="10">
        <f t="shared" si="7"/>
        <v>0</v>
      </c>
    </row>
    <row r="76" spans="1:12" x14ac:dyDescent="0.3">
      <c r="A76" s="2"/>
      <c r="C76" s="10">
        <f t="shared" si="6"/>
        <v>0</v>
      </c>
      <c r="J76" s="2"/>
      <c r="K76" s="50"/>
      <c r="L76" s="10">
        <f t="shared" si="7"/>
        <v>0</v>
      </c>
    </row>
    <row r="77" spans="1:12" x14ac:dyDescent="0.3">
      <c r="A77" s="2"/>
      <c r="C77" s="10">
        <f t="shared" si="6"/>
        <v>0</v>
      </c>
      <c r="J77" s="2"/>
      <c r="K77" s="50"/>
      <c r="L77" s="10">
        <f t="shared" si="7"/>
        <v>0</v>
      </c>
    </row>
    <row r="78" spans="1:12" x14ac:dyDescent="0.3">
      <c r="A78" s="2"/>
      <c r="C78" s="10">
        <f t="shared" si="6"/>
        <v>0</v>
      </c>
      <c r="J78" s="2"/>
      <c r="K78" s="50"/>
      <c r="L78" s="10">
        <f t="shared" si="7"/>
        <v>0</v>
      </c>
    </row>
    <row r="79" spans="1:12" x14ac:dyDescent="0.3">
      <c r="A79" s="2"/>
      <c r="C79" s="10">
        <f t="shared" si="6"/>
        <v>0</v>
      </c>
      <c r="J79" s="2"/>
      <c r="K79" s="50"/>
      <c r="L79" s="10">
        <f t="shared" si="7"/>
        <v>0</v>
      </c>
    </row>
    <row r="80" spans="1:12" x14ac:dyDescent="0.3">
      <c r="A80" s="2"/>
      <c r="C80" s="10">
        <f t="shared" si="6"/>
        <v>0</v>
      </c>
      <c r="J80" s="2"/>
      <c r="K80" s="50"/>
      <c r="L80" s="10">
        <f t="shared" si="7"/>
        <v>0</v>
      </c>
    </row>
    <row r="81" spans="1:12" x14ac:dyDescent="0.3">
      <c r="A81" s="2"/>
      <c r="C81" s="10">
        <f t="shared" si="6"/>
        <v>0</v>
      </c>
      <c r="J81" s="2"/>
      <c r="K81" s="50"/>
      <c r="L81" s="10">
        <f t="shared" si="7"/>
        <v>0</v>
      </c>
    </row>
    <row r="82" spans="1:12" x14ac:dyDescent="0.3">
      <c r="A82" s="2"/>
      <c r="C82" s="10">
        <f t="shared" si="6"/>
        <v>0</v>
      </c>
      <c r="J82" s="2"/>
      <c r="K82" s="50"/>
      <c r="L82" s="10">
        <f t="shared" si="7"/>
        <v>0</v>
      </c>
    </row>
    <row r="83" spans="1:12" x14ac:dyDescent="0.3">
      <c r="A83" s="2"/>
      <c r="C83" s="10">
        <f t="shared" si="6"/>
        <v>0</v>
      </c>
      <c r="J83" s="2"/>
      <c r="K83" s="50"/>
      <c r="L83" s="10">
        <f t="shared" si="7"/>
        <v>0</v>
      </c>
    </row>
    <row r="84" spans="1:12" x14ac:dyDescent="0.3">
      <c r="A84" s="2"/>
      <c r="B84" s="11" t="s">
        <v>0</v>
      </c>
      <c r="C84" s="12">
        <f>SUM(C67:C83)</f>
        <v>10.0142578125</v>
      </c>
      <c r="J84" s="2"/>
      <c r="K84" s="11" t="s">
        <v>0</v>
      </c>
      <c r="L84" s="12">
        <f>SUM(L67:L83)</f>
        <v>3.02589</v>
      </c>
    </row>
    <row r="85" spans="1:12" x14ac:dyDescent="0.3">
      <c r="A85" s="2"/>
      <c r="C85" s="10"/>
      <c r="J85" s="2"/>
      <c r="L85" s="10"/>
    </row>
    <row r="86" spans="1:12" x14ac:dyDescent="0.3">
      <c r="A86" s="2"/>
      <c r="C86" s="10"/>
      <c r="J86" s="2"/>
      <c r="L86" s="10"/>
    </row>
    <row r="87" spans="1:12" x14ac:dyDescent="0.3">
      <c r="A87" s="15" t="s">
        <v>29</v>
      </c>
      <c r="C87" s="10"/>
      <c r="J87" s="15" t="s">
        <v>29</v>
      </c>
      <c r="L87" s="10"/>
    </row>
    <row r="88" spans="1:12" x14ac:dyDescent="0.3">
      <c r="A88" s="2"/>
      <c r="B88" t="s">
        <v>1</v>
      </c>
      <c r="C88" s="10" t="s">
        <v>50</v>
      </c>
      <c r="J88" s="2"/>
      <c r="K88" t="s">
        <v>1</v>
      </c>
      <c r="L88" s="10" t="s">
        <v>50</v>
      </c>
    </row>
    <row r="89" spans="1:12" x14ac:dyDescent="0.3">
      <c r="A89" s="2"/>
      <c r="B89">
        <v>17.25</v>
      </c>
      <c r="C89" s="10">
        <f t="shared" ref="C89:C105" si="8">B89*0.15</f>
        <v>2.5874999999999999</v>
      </c>
      <c r="J89" s="2"/>
      <c r="K89" s="49"/>
      <c r="L89" s="10">
        <v>0.42749999999999999</v>
      </c>
    </row>
    <row r="90" spans="1:12" x14ac:dyDescent="0.3">
      <c r="A90" s="2"/>
      <c r="B90">
        <v>0.55312499999999998</v>
      </c>
      <c r="C90" s="10">
        <f t="shared" si="8"/>
        <v>8.2968749999999994E-2</v>
      </c>
      <c r="J90" s="2"/>
      <c r="L90" s="10">
        <v>0.19130249999999999</v>
      </c>
    </row>
    <row r="91" spans="1:12" x14ac:dyDescent="0.3">
      <c r="A91" s="2"/>
      <c r="C91" s="10">
        <f t="shared" si="8"/>
        <v>0</v>
      </c>
      <c r="J91" s="2"/>
      <c r="L91" s="10">
        <v>0.18809999999999999</v>
      </c>
    </row>
    <row r="92" spans="1:12" x14ac:dyDescent="0.3">
      <c r="A92" s="2"/>
      <c r="C92" s="10">
        <f t="shared" si="8"/>
        <v>0</v>
      </c>
      <c r="J92" s="2"/>
      <c r="L92" s="10">
        <f t="shared" ref="L92:L105" si="9">K92*0.15</f>
        <v>0</v>
      </c>
    </row>
    <row r="93" spans="1:12" x14ac:dyDescent="0.3">
      <c r="A93" s="2"/>
      <c r="C93" s="10">
        <f t="shared" si="8"/>
        <v>0</v>
      </c>
      <c r="J93" s="2"/>
      <c r="L93" s="10">
        <f t="shared" si="9"/>
        <v>0</v>
      </c>
    </row>
    <row r="94" spans="1:12" x14ac:dyDescent="0.3">
      <c r="A94" s="2"/>
      <c r="C94" s="10">
        <f t="shared" si="8"/>
        <v>0</v>
      </c>
      <c r="J94" s="2"/>
      <c r="L94" s="10">
        <f t="shared" si="9"/>
        <v>0</v>
      </c>
    </row>
    <row r="95" spans="1:12" x14ac:dyDescent="0.3">
      <c r="A95" s="2"/>
      <c r="C95" s="10">
        <f t="shared" si="8"/>
        <v>0</v>
      </c>
      <c r="J95" s="2"/>
      <c r="L95" s="10">
        <f t="shared" si="9"/>
        <v>0</v>
      </c>
    </row>
    <row r="96" spans="1:12" x14ac:dyDescent="0.3">
      <c r="A96" s="2"/>
      <c r="C96" s="10">
        <f t="shared" si="8"/>
        <v>0</v>
      </c>
      <c r="J96" s="2"/>
      <c r="L96" s="10">
        <f t="shared" si="9"/>
        <v>0</v>
      </c>
    </row>
    <row r="97" spans="1:12" x14ac:dyDescent="0.3">
      <c r="A97" s="2"/>
      <c r="C97" s="10">
        <f t="shared" si="8"/>
        <v>0</v>
      </c>
      <c r="J97" s="2"/>
      <c r="L97" s="10">
        <f t="shared" si="9"/>
        <v>0</v>
      </c>
    </row>
    <row r="98" spans="1:12" x14ac:dyDescent="0.3">
      <c r="A98" s="2"/>
      <c r="C98" s="10">
        <f t="shared" si="8"/>
        <v>0</v>
      </c>
      <c r="J98" s="2"/>
      <c r="L98" s="10">
        <f t="shared" si="9"/>
        <v>0</v>
      </c>
    </row>
    <row r="99" spans="1:12" x14ac:dyDescent="0.3">
      <c r="A99" s="2"/>
      <c r="C99" s="10">
        <f t="shared" si="8"/>
        <v>0</v>
      </c>
      <c r="J99" s="2"/>
      <c r="L99" s="10">
        <f t="shared" si="9"/>
        <v>0</v>
      </c>
    </row>
    <row r="100" spans="1:12" x14ac:dyDescent="0.3">
      <c r="A100" s="2"/>
      <c r="C100" s="10">
        <f t="shared" si="8"/>
        <v>0</v>
      </c>
      <c r="J100" s="2"/>
      <c r="L100" s="10">
        <f t="shared" si="9"/>
        <v>0</v>
      </c>
    </row>
    <row r="101" spans="1:12" x14ac:dyDescent="0.3">
      <c r="A101" s="2"/>
      <c r="C101" s="10">
        <f t="shared" si="8"/>
        <v>0</v>
      </c>
      <c r="J101" s="2"/>
      <c r="L101" s="10">
        <f t="shared" si="9"/>
        <v>0</v>
      </c>
    </row>
    <row r="102" spans="1:12" x14ac:dyDescent="0.3">
      <c r="A102" s="2"/>
      <c r="C102" s="10">
        <f t="shared" si="8"/>
        <v>0</v>
      </c>
      <c r="J102" s="2"/>
      <c r="L102" s="10">
        <f t="shared" si="9"/>
        <v>0</v>
      </c>
    </row>
    <row r="103" spans="1:12" x14ac:dyDescent="0.3">
      <c r="A103" s="2"/>
      <c r="C103" s="10">
        <f t="shared" si="8"/>
        <v>0</v>
      </c>
      <c r="J103" s="2"/>
      <c r="L103" s="10">
        <f t="shared" si="9"/>
        <v>0</v>
      </c>
    </row>
    <row r="104" spans="1:12" x14ac:dyDescent="0.3">
      <c r="A104" s="2"/>
      <c r="C104" s="10">
        <f t="shared" si="8"/>
        <v>0</v>
      </c>
      <c r="J104" s="2"/>
      <c r="L104" s="10">
        <f t="shared" si="9"/>
        <v>0</v>
      </c>
    </row>
    <row r="105" spans="1:12" x14ac:dyDescent="0.3">
      <c r="A105" s="2"/>
      <c r="C105" s="10">
        <f t="shared" si="8"/>
        <v>0</v>
      </c>
      <c r="J105" s="2"/>
      <c r="L105" s="10">
        <f t="shared" si="9"/>
        <v>0</v>
      </c>
    </row>
    <row r="106" spans="1:12" x14ac:dyDescent="0.3">
      <c r="A106" s="2"/>
      <c r="B106" s="11" t="s">
        <v>0</v>
      </c>
      <c r="C106" s="12">
        <f>SUM(C89:C105)</f>
        <v>2.6704687499999999</v>
      </c>
      <c r="J106" s="2"/>
      <c r="K106" s="11" t="s">
        <v>0</v>
      </c>
      <c r="L106" s="12">
        <f>SUM(L89:L105)</f>
        <v>0.80690249999999986</v>
      </c>
    </row>
    <row r="107" spans="1:12" x14ac:dyDescent="0.3">
      <c r="A107" s="2"/>
      <c r="B107" s="11"/>
      <c r="C107" s="12"/>
      <c r="J107" s="2"/>
      <c r="K107" s="11"/>
      <c r="L107" s="12"/>
    </row>
    <row r="108" spans="1:12" x14ac:dyDescent="0.3">
      <c r="A108" s="2"/>
      <c r="B108" s="11"/>
      <c r="C108" s="12"/>
      <c r="J108" s="2"/>
      <c r="K108" s="11"/>
      <c r="L108" s="12"/>
    </row>
    <row r="109" spans="1:12" x14ac:dyDescent="0.3">
      <c r="A109" s="19" t="s">
        <v>36</v>
      </c>
      <c r="B109" s="11"/>
      <c r="C109" s="12"/>
      <c r="J109" s="19" t="s">
        <v>36</v>
      </c>
      <c r="K109" s="11"/>
      <c r="L109" s="12"/>
    </row>
    <row r="110" spans="1:12" x14ac:dyDescent="0.3">
      <c r="A110" s="2"/>
      <c r="B110" t="s">
        <v>1</v>
      </c>
      <c r="C110" s="10" t="s">
        <v>50</v>
      </c>
      <c r="J110" s="2"/>
      <c r="K110" t="s">
        <v>1</v>
      </c>
      <c r="L110" s="10" t="s">
        <v>50</v>
      </c>
    </row>
    <row r="111" spans="1:12" x14ac:dyDescent="0.3">
      <c r="A111" s="2"/>
      <c r="B111" s="69">
        <v>5.390625</v>
      </c>
      <c r="C111" s="10">
        <f>B111*0.6</f>
        <v>3.234375</v>
      </c>
      <c r="J111" s="2"/>
      <c r="K111" s="11"/>
      <c r="L111" s="10">
        <f>K111*0.6</f>
        <v>0</v>
      </c>
    </row>
    <row r="112" spans="1:12" x14ac:dyDescent="0.3">
      <c r="A112" s="2"/>
      <c r="B112" s="69">
        <v>0.22187499999999999</v>
      </c>
      <c r="C112" s="10">
        <f t="shared" ref="C112:C120" si="10">B112*0.6</f>
        <v>0.13312499999999999</v>
      </c>
      <c r="J112" s="2"/>
      <c r="K112" s="11"/>
      <c r="L112" s="10">
        <f t="shared" ref="L112:L120" si="11">K112*0.6</f>
        <v>0</v>
      </c>
    </row>
    <row r="113" spans="1:12" x14ac:dyDescent="0.3">
      <c r="A113" s="2"/>
      <c r="B113" s="11"/>
      <c r="C113" s="10">
        <f t="shared" si="10"/>
        <v>0</v>
      </c>
      <c r="J113" s="2"/>
      <c r="K113" s="11"/>
      <c r="L113" s="10">
        <f t="shared" si="11"/>
        <v>0</v>
      </c>
    </row>
    <row r="114" spans="1:12" x14ac:dyDescent="0.3">
      <c r="A114" s="2"/>
      <c r="B114" s="11"/>
      <c r="C114" s="10">
        <f t="shared" si="10"/>
        <v>0</v>
      </c>
      <c r="J114" s="2"/>
      <c r="K114" s="11"/>
      <c r="L114" s="10">
        <f t="shared" si="11"/>
        <v>0</v>
      </c>
    </row>
    <row r="115" spans="1:12" x14ac:dyDescent="0.3">
      <c r="A115" s="2"/>
      <c r="B115" s="11"/>
      <c r="C115" s="10">
        <f t="shared" si="10"/>
        <v>0</v>
      </c>
      <c r="J115" s="2"/>
      <c r="K115" s="11"/>
      <c r="L115" s="10">
        <f t="shared" si="11"/>
        <v>0</v>
      </c>
    </row>
    <row r="116" spans="1:12" x14ac:dyDescent="0.3">
      <c r="A116" s="2"/>
      <c r="B116" s="11"/>
      <c r="C116" s="10">
        <f t="shared" si="10"/>
        <v>0</v>
      </c>
      <c r="J116" s="2"/>
      <c r="K116" s="11"/>
      <c r="L116" s="10">
        <f t="shared" si="11"/>
        <v>0</v>
      </c>
    </row>
    <row r="117" spans="1:12" x14ac:dyDescent="0.3">
      <c r="A117" s="2"/>
      <c r="C117" s="10">
        <f t="shared" si="10"/>
        <v>0</v>
      </c>
      <c r="J117" s="2"/>
      <c r="L117" s="10">
        <f t="shared" si="11"/>
        <v>0</v>
      </c>
    </row>
    <row r="118" spans="1:12" x14ac:dyDescent="0.3">
      <c r="A118" s="2"/>
      <c r="C118" s="10">
        <f t="shared" si="10"/>
        <v>0</v>
      </c>
      <c r="J118" s="2"/>
      <c r="L118" s="10">
        <f t="shared" si="11"/>
        <v>0</v>
      </c>
    </row>
    <row r="119" spans="1:12" x14ac:dyDescent="0.3">
      <c r="A119" s="2"/>
      <c r="C119" s="10">
        <f t="shared" si="10"/>
        <v>0</v>
      </c>
      <c r="J119" s="2"/>
      <c r="L119" s="10">
        <f t="shared" si="11"/>
        <v>0</v>
      </c>
    </row>
    <row r="120" spans="1:12" x14ac:dyDescent="0.3">
      <c r="A120" s="2"/>
      <c r="C120" s="10">
        <f t="shared" si="10"/>
        <v>0</v>
      </c>
      <c r="J120" s="2"/>
      <c r="L120" s="10">
        <f t="shared" si="11"/>
        <v>0</v>
      </c>
    </row>
    <row r="121" spans="1:12" x14ac:dyDescent="0.3">
      <c r="A121" s="2"/>
      <c r="B121" s="11" t="s">
        <v>0</v>
      </c>
      <c r="C121" s="12">
        <f>SUM(C111:C120)</f>
        <v>3.3675000000000002</v>
      </c>
      <c r="J121" s="2"/>
      <c r="K121" s="11" t="s">
        <v>0</v>
      </c>
      <c r="L121" s="12">
        <f>SUM(L111:L120)</f>
        <v>0</v>
      </c>
    </row>
    <row r="122" spans="1:12" x14ac:dyDescent="0.3">
      <c r="A122" s="2"/>
      <c r="B122" s="11"/>
      <c r="C122" s="12"/>
      <c r="J122" s="2"/>
      <c r="K122" s="11"/>
      <c r="L122" s="12"/>
    </row>
    <row r="123" spans="1:12" x14ac:dyDescent="0.3">
      <c r="A123" s="2"/>
      <c r="C123" s="10"/>
      <c r="J123" s="2"/>
      <c r="L123" s="10"/>
    </row>
    <row r="124" spans="1:12" x14ac:dyDescent="0.3">
      <c r="A124" s="15" t="s">
        <v>30</v>
      </c>
      <c r="C124" s="10"/>
      <c r="J124" s="15" t="s">
        <v>30</v>
      </c>
      <c r="L124" s="10"/>
    </row>
    <row r="125" spans="1:12" x14ac:dyDescent="0.3">
      <c r="A125" s="2"/>
      <c r="B125" t="s">
        <v>1</v>
      </c>
      <c r="C125" s="10" t="s">
        <v>50</v>
      </c>
      <c r="J125" s="2"/>
      <c r="K125" t="s">
        <v>1</v>
      </c>
      <c r="L125" s="10" t="s">
        <v>50</v>
      </c>
    </row>
    <row r="126" spans="1:12" x14ac:dyDescent="0.3">
      <c r="A126" s="2"/>
      <c r="C126" s="10">
        <f>B126*4</f>
        <v>0</v>
      </c>
      <c r="J126" s="2"/>
      <c r="L126" s="10">
        <f>K126*4</f>
        <v>0</v>
      </c>
    </row>
    <row r="127" spans="1:12" x14ac:dyDescent="0.3">
      <c r="A127" s="2"/>
      <c r="C127" s="10">
        <f t="shared" ref="C127:C133" si="12">B127*4</f>
        <v>0</v>
      </c>
      <c r="J127" s="2"/>
      <c r="L127" s="10">
        <f t="shared" ref="L127:L133" si="13">K127*4</f>
        <v>0</v>
      </c>
    </row>
    <row r="128" spans="1:12" x14ac:dyDescent="0.3">
      <c r="A128" s="2"/>
      <c r="C128" s="10">
        <f t="shared" si="12"/>
        <v>0</v>
      </c>
      <c r="J128" s="2"/>
      <c r="L128" s="10">
        <f t="shared" si="13"/>
        <v>0</v>
      </c>
    </row>
    <row r="129" spans="1:12" x14ac:dyDescent="0.3">
      <c r="A129" s="2"/>
      <c r="C129" s="10">
        <f t="shared" si="12"/>
        <v>0</v>
      </c>
      <c r="J129" s="2"/>
      <c r="L129" s="10">
        <f t="shared" si="13"/>
        <v>0</v>
      </c>
    </row>
    <row r="130" spans="1:12" x14ac:dyDescent="0.3">
      <c r="A130" s="2"/>
      <c r="C130" s="10">
        <f t="shared" si="12"/>
        <v>0</v>
      </c>
      <c r="J130" s="2"/>
      <c r="L130" s="10">
        <f t="shared" si="13"/>
        <v>0</v>
      </c>
    </row>
    <row r="131" spans="1:12" x14ac:dyDescent="0.3">
      <c r="A131" s="2"/>
      <c r="C131" s="10">
        <f t="shared" si="12"/>
        <v>0</v>
      </c>
      <c r="J131" s="2"/>
      <c r="L131" s="10">
        <f t="shared" si="13"/>
        <v>0</v>
      </c>
    </row>
    <row r="132" spans="1:12" x14ac:dyDescent="0.3">
      <c r="A132" s="2"/>
      <c r="C132" s="10">
        <f t="shared" si="12"/>
        <v>0</v>
      </c>
      <c r="J132" s="2"/>
      <c r="L132" s="10">
        <f t="shared" si="13"/>
        <v>0</v>
      </c>
    </row>
    <row r="133" spans="1:12" x14ac:dyDescent="0.3">
      <c r="A133" s="2"/>
      <c r="C133" s="10">
        <f t="shared" si="12"/>
        <v>0</v>
      </c>
      <c r="J133" s="2"/>
      <c r="L133" s="10">
        <f t="shared" si="13"/>
        <v>0</v>
      </c>
    </row>
    <row r="134" spans="1:12" x14ac:dyDescent="0.3">
      <c r="A134" s="2"/>
      <c r="B134" s="11" t="s">
        <v>0</v>
      </c>
      <c r="C134" s="12">
        <f>SUM(C126:C133)</f>
        <v>0</v>
      </c>
      <c r="J134" s="2"/>
      <c r="K134" s="11" t="s">
        <v>0</v>
      </c>
      <c r="L134" s="12">
        <f>SUM(L126:L133)</f>
        <v>0</v>
      </c>
    </row>
    <row r="135" spans="1:12" x14ac:dyDescent="0.3">
      <c r="A135" s="2"/>
      <c r="C135" s="10"/>
      <c r="J135" s="2"/>
      <c r="L135" s="10"/>
    </row>
    <row r="136" spans="1:12" x14ac:dyDescent="0.3">
      <c r="A136" s="2"/>
      <c r="C136" s="10"/>
      <c r="J136" s="2"/>
      <c r="L136" s="10"/>
    </row>
    <row r="137" spans="1:12" x14ac:dyDescent="0.3">
      <c r="A137" s="16" t="s">
        <v>31</v>
      </c>
      <c r="C137" s="10"/>
      <c r="J137" s="16" t="s">
        <v>31</v>
      </c>
      <c r="L137" s="10"/>
    </row>
    <row r="138" spans="1:12" x14ac:dyDescent="0.3">
      <c r="A138" s="2"/>
      <c r="B138" t="s">
        <v>1</v>
      </c>
      <c r="C138" s="10" t="s">
        <v>50</v>
      </c>
      <c r="J138" s="2"/>
      <c r="K138" t="s">
        <v>1</v>
      </c>
      <c r="L138" s="10" t="s">
        <v>50</v>
      </c>
    </row>
    <row r="139" spans="1:12" x14ac:dyDescent="0.3">
      <c r="A139" s="2"/>
      <c r="B139">
        <v>0.1875</v>
      </c>
      <c r="C139" s="10">
        <f>B139*4.22</f>
        <v>0.79125000000000001</v>
      </c>
      <c r="J139" s="2"/>
      <c r="L139" s="10">
        <f>K139*4.22</f>
        <v>0</v>
      </c>
    </row>
    <row r="140" spans="1:12" x14ac:dyDescent="0.3">
      <c r="A140" s="2"/>
      <c r="C140" s="10">
        <f t="shared" ref="C140:C146" si="14">B140*4.22</f>
        <v>0</v>
      </c>
      <c r="J140" s="2"/>
      <c r="L140" s="10">
        <f t="shared" ref="L140:L146" si="15">K140*4.22</f>
        <v>0</v>
      </c>
    </row>
    <row r="141" spans="1:12" x14ac:dyDescent="0.3">
      <c r="A141" s="2"/>
      <c r="C141" s="10">
        <f t="shared" si="14"/>
        <v>0</v>
      </c>
      <c r="J141" s="2"/>
      <c r="L141" s="10">
        <f t="shared" si="15"/>
        <v>0</v>
      </c>
    </row>
    <row r="142" spans="1:12" x14ac:dyDescent="0.3">
      <c r="A142" s="2"/>
      <c r="C142" s="10">
        <f t="shared" si="14"/>
        <v>0</v>
      </c>
      <c r="J142" s="2"/>
      <c r="L142" s="10">
        <f t="shared" si="15"/>
        <v>0</v>
      </c>
    </row>
    <row r="143" spans="1:12" x14ac:dyDescent="0.3">
      <c r="A143" s="2"/>
      <c r="C143" s="10">
        <f t="shared" si="14"/>
        <v>0</v>
      </c>
      <c r="J143" s="2"/>
      <c r="L143" s="10">
        <f t="shared" si="15"/>
        <v>0</v>
      </c>
    </row>
    <row r="144" spans="1:12" x14ac:dyDescent="0.3">
      <c r="A144" s="2"/>
      <c r="C144" s="10">
        <f t="shared" si="14"/>
        <v>0</v>
      </c>
      <c r="J144" s="2"/>
      <c r="L144" s="10">
        <f t="shared" si="15"/>
        <v>0</v>
      </c>
    </row>
    <row r="145" spans="1:12" x14ac:dyDescent="0.3">
      <c r="A145" s="2"/>
      <c r="C145" s="10">
        <f t="shared" si="14"/>
        <v>0</v>
      </c>
      <c r="J145" s="2"/>
      <c r="L145" s="10">
        <f t="shared" si="15"/>
        <v>0</v>
      </c>
    </row>
    <row r="146" spans="1:12" x14ac:dyDescent="0.3">
      <c r="A146" s="2"/>
      <c r="C146" s="10">
        <f t="shared" si="14"/>
        <v>0</v>
      </c>
      <c r="J146" s="2"/>
      <c r="L146" s="10">
        <f t="shared" si="15"/>
        <v>0</v>
      </c>
    </row>
    <row r="147" spans="1:12" ht="15" thickBot="1" x14ac:dyDescent="0.35">
      <c r="A147" s="3"/>
      <c r="B147" s="13" t="s">
        <v>0</v>
      </c>
      <c r="C147" s="14">
        <f>SUM(C139:C146)</f>
        <v>0.79125000000000001</v>
      </c>
      <c r="J147" s="3"/>
      <c r="K147" s="13" t="s">
        <v>0</v>
      </c>
      <c r="L147" s="14">
        <f>SUM(L139:L146)</f>
        <v>0</v>
      </c>
    </row>
  </sheetData>
  <mergeCells count="6">
    <mergeCell ref="A2:C2"/>
    <mergeCell ref="E2:H2"/>
    <mergeCell ref="J2:L2"/>
    <mergeCell ref="N2:Q2"/>
    <mergeCell ref="E3:H3"/>
    <mergeCell ref="N3:Q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575AA-6E9D-4E6A-8A5A-FA91C58F2C35}">
  <sheetPr>
    <tabColor rgb="FF00B050"/>
  </sheetPr>
  <dimension ref="A1:Q199"/>
  <sheetViews>
    <sheetView zoomScale="80" zoomScaleNormal="80" workbookViewId="0">
      <selection activeCell="G8" sqref="G8"/>
    </sheetView>
  </sheetViews>
  <sheetFormatPr defaultRowHeight="14.4" x14ac:dyDescent="0.3"/>
  <cols>
    <col min="1" max="1" width="51.88671875" customWidth="1"/>
    <col min="4" max="4" width="9" customWidth="1"/>
    <col min="8" max="8" width="16.44140625" customWidth="1"/>
    <col min="10" max="10" width="52.109375" customWidth="1"/>
    <col min="11" max="11" width="9.33203125" customWidth="1"/>
    <col min="12" max="12" width="10" customWidth="1"/>
    <col min="17" max="17" width="19.6640625" customWidth="1"/>
  </cols>
  <sheetData>
    <row r="1" spans="1:17" ht="15" thickBot="1" x14ac:dyDescent="0.35">
      <c r="A1" s="73"/>
    </row>
    <row r="2" spans="1:17" ht="21" x14ac:dyDescent="0.4">
      <c r="A2" s="76" t="s">
        <v>45</v>
      </c>
      <c r="B2" s="77"/>
      <c r="C2" s="78"/>
      <c r="D2" s="20"/>
      <c r="E2" s="79" t="s">
        <v>43</v>
      </c>
      <c r="F2" s="80"/>
      <c r="G2" s="80"/>
      <c r="H2" s="81"/>
      <c r="J2" s="76" t="s">
        <v>81</v>
      </c>
      <c r="K2" s="77"/>
      <c r="L2" s="78"/>
      <c r="M2" s="20"/>
      <c r="N2" s="79" t="s">
        <v>44</v>
      </c>
      <c r="O2" s="80"/>
      <c r="P2" s="80"/>
      <c r="Q2" s="81"/>
    </row>
    <row r="3" spans="1:17" ht="16.2" thickBot="1" x14ac:dyDescent="0.35">
      <c r="A3" s="6"/>
      <c r="B3" s="7"/>
      <c r="C3" s="8"/>
      <c r="D3" s="21"/>
      <c r="E3" s="82">
        <f>SUM(C37,C61,C74,C107,C140,C173,C186,C199)</f>
        <v>792.67330000000004</v>
      </c>
      <c r="F3" s="83"/>
      <c r="G3" s="83"/>
      <c r="H3" s="84"/>
      <c r="J3" s="6"/>
      <c r="K3" s="7"/>
      <c r="L3" s="8"/>
      <c r="M3" s="21"/>
      <c r="N3" s="82">
        <f>SUM(L37,L61,L74,L107,L140,L173,L186,L199,)</f>
        <v>238</v>
      </c>
      <c r="O3" s="83"/>
      <c r="P3" s="83"/>
      <c r="Q3" s="84"/>
    </row>
    <row r="4" spans="1:17" x14ac:dyDescent="0.3">
      <c r="A4" s="15" t="s">
        <v>25</v>
      </c>
      <c r="C4" s="10"/>
      <c r="J4" s="15" t="s">
        <v>25</v>
      </c>
      <c r="L4" s="10"/>
    </row>
    <row r="5" spans="1:17" x14ac:dyDescent="0.3">
      <c r="A5" s="2"/>
      <c r="B5" t="s">
        <v>1</v>
      </c>
      <c r="C5" s="10" t="s">
        <v>50</v>
      </c>
      <c r="J5" s="2"/>
      <c r="K5" t="s">
        <v>1</v>
      </c>
      <c r="L5" s="10" t="s">
        <v>50</v>
      </c>
    </row>
    <row r="6" spans="1:17" x14ac:dyDescent="0.3">
      <c r="A6" s="74" t="s">
        <v>82</v>
      </c>
      <c r="B6" s="50">
        <v>75</v>
      </c>
      <c r="C6" s="10">
        <f t="shared" ref="C6:C36" si="0">B6*4</f>
        <v>300</v>
      </c>
      <c r="J6" s="74" t="s">
        <v>83</v>
      </c>
      <c r="K6" s="50">
        <v>59.5</v>
      </c>
      <c r="L6" s="10">
        <f t="shared" ref="L6:L36" si="1">K6*4</f>
        <v>238</v>
      </c>
    </row>
    <row r="7" spans="1:17" x14ac:dyDescent="0.3">
      <c r="A7" s="74" t="s">
        <v>84</v>
      </c>
      <c r="B7" s="50">
        <v>1.4</v>
      </c>
      <c r="C7" s="10">
        <f t="shared" si="0"/>
        <v>5.6</v>
      </c>
      <c r="J7" s="2"/>
      <c r="K7" s="50"/>
      <c r="L7" s="10">
        <f t="shared" si="1"/>
        <v>0</v>
      </c>
    </row>
    <row r="8" spans="1:17" x14ac:dyDescent="0.3">
      <c r="A8" s="2"/>
      <c r="B8" s="50">
        <v>1.2</v>
      </c>
      <c r="C8" s="10">
        <f t="shared" si="0"/>
        <v>4.8</v>
      </c>
      <c r="J8" s="2"/>
      <c r="K8" s="50"/>
      <c r="L8" s="10">
        <f t="shared" si="1"/>
        <v>0</v>
      </c>
    </row>
    <row r="9" spans="1:17" x14ac:dyDescent="0.3">
      <c r="A9" s="2"/>
      <c r="B9" s="50">
        <v>13.4</v>
      </c>
      <c r="C9" s="10">
        <f t="shared" si="0"/>
        <v>53.6</v>
      </c>
      <c r="J9" s="2"/>
      <c r="K9" s="50"/>
      <c r="L9" s="10">
        <f t="shared" si="1"/>
        <v>0</v>
      </c>
    </row>
    <row r="10" spans="1:17" x14ac:dyDescent="0.3">
      <c r="A10" s="2"/>
      <c r="B10" s="50">
        <v>3.9</v>
      </c>
      <c r="C10" s="10">
        <f t="shared" si="0"/>
        <v>15.6</v>
      </c>
      <c r="J10" s="2"/>
      <c r="K10" s="50"/>
      <c r="L10" s="10">
        <f t="shared" si="1"/>
        <v>0</v>
      </c>
    </row>
    <row r="11" spans="1:17" x14ac:dyDescent="0.3">
      <c r="A11" s="2"/>
      <c r="B11" s="51">
        <v>11</v>
      </c>
      <c r="C11" s="10">
        <f t="shared" si="0"/>
        <v>44</v>
      </c>
      <c r="J11" s="2"/>
      <c r="K11" s="50"/>
      <c r="L11" s="10">
        <f t="shared" si="1"/>
        <v>0</v>
      </c>
    </row>
    <row r="12" spans="1:17" x14ac:dyDescent="0.3">
      <c r="A12" s="2"/>
      <c r="B12" s="51">
        <v>5.6</v>
      </c>
      <c r="C12" s="10">
        <f t="shared" si="0"/>
        <v>22.4</v>
      </c>
      <c r="J12" s="2"/>
      <c r="K12" s="50"/>
      <c r="L12" s="10">
        <f t="shared" si="1"/>
        <v>0</v>
      </c>
    </row>
    <row r="13" spans="1:17" x14ac:dyDescent="0.3">
      <c r="A13" s="2"/>
      <c r="B13" s="51">
        <v>11.5</v>
      </c>
      <c r="C13" s="10">
        <f t="shared" si="0"/>
        <v>46</v>
      </c>
      <c r="J13" s="2"/>
      <c r="K13" s="50"/>
      <c r="L13" s="10">
        <f t="shared" si="1"/>
        <v>0</v>
      </c>
    </row>
    <row r="14" spans="1:17" x14ac:dyDescent="0.3">
      <c r="A14" s="2"/>
      <c r="B14" s="51">
        <v>0.2</v>
      </c>
      <c r="C14" s="10">
        <f t="shared" si="0"/>
        <v>0.8</v>
      </c>
      <c r="J14" s="2"/>
      <c r="K14" s="50"/>
      <c r="L14" s="10">
        <f t="shared" si="1"/>
        <v>0</v>
      </c>
    </row>
    <row r="15" spans="1:17" x14ac:dyDescent="0.3">
      <c r="A15" s="2"/>
      <c r="B15" s="50">
        <v>3.3</v>
      </c>
      <c r="C15" s="10">
        <f t="shared" si="0"/>
        <v>13.2</v>
      </c>
      <c r="J15" s="2"/>
      <c r="K15" s="50"/>
      <c r="L15" s="10">
        <f t="shared" si="1"/>
        <v>0</v>
      </c>
    </row>
    <row r="16" spans="1:17" x14ac:dyDescent="0.3">
      <c r="A16" s="2"/>
      <c r="B16" s="50">
        <v>0.1</v>
      </c>
      <c r="C16" s="10">
        <f t="shared" si="0"/>
        <v>0.4</v>
      </c>
      <c r="J16" s="2"/>
      <c r="K16" s="50"/>
      <c r="L16" s="10">
        <f t="shared" si="1"/>
        <v>0</v>
      </c>
    </row>
    <row r="17" spans="1:12" x14ac:dyDescent="0.3">
      <c r="A17" s="2"/>
      <c r="B17" s="50">
        <v>6.7</v>
      </c>
      <c r="C17" s="10">
        <f t="shared" si="0"/>
        <v>26.8</v>
      </c>
      <c r="J17" s="2"/>
      <c r="K17" s="50"/>
      <c r="L17" s="10">
        <f t="shared" si="1"/>
        <v>0</v>
      </c>
    </row>
    <row r="18" spans="1:12" x14ac:dyDescent="0.3">
      <c r="A18" s="2"/>
      <c r="B18" s="50">
        <v>1.4</v>
      </c>
      <c r="C18" s="10">
        <f t="shared" si="0"/>
        <v>5.6</v>
      </c>
      <c r="J18" s="2"/>
      <c r="K18" s="50"/>
      <c r="L18" s="10">
        <f t="shared" si="1"/>
        <v>0</v>
      </c>
    </row>
    <row r="19" spans="1:12" x14ac:dyDescent="0.3">
      <c r="A19" s="2"/>
      <c r="B19" s="50">
        <v>21.7</v>
      </c>
      <c r="C19" s="10">
        <f t="shared" si="0"/>
        <v>86.8</v>
      </c>
      <c r="J19" s="2"/>
      <c r="K19" s="50"/>
      <c r="L19" s="10">
        <f t="shared" si="1"/>
        <v>0</v>
      </c>
    </row>
    <row r="20" spans="1:12" x14ac:dyDescent="0.3">
      <c r="A20" s="2"/>
      <c r="B20" s="50">
        <v>3.9</v>
      </c>
      <c r="C20" s="10">
        <f t="shared" si="0"/>
        <v>15.6</v>
      </c>
      <c r="J20" s="2"/>
      <c r="K20" s="50"/>
      <c r="L20" s="10">
        <f t="shared" si="1"/>
        <v>0</v>
      </c>
    </row>
    <row r="21" spans="1:12" x14ac:dyDescent="0.3">
      <c r="A21" s="2"/>
      <c r="B21" s="50">
        <v>0.1</v>
      </c>
      <c r="C21" s="10">
        <f t="shared" si="0"/>
        <v>0.4</v>
      </c>
      <c r="J21" s="2"/>
      <c r="K21" s="50"/>
      <c r="L21" s="10">
        <f t="shared" si="1"/>
        <v>0</v>
      </c>
    </row>
    <row r="22" spans="1:12" x14ac:dyDescent="0.3">
      <c r="A22" s="2"/>
      <c r="B22" s="50">
        <v>1.9</v>
      </c>
      <c r="C22" s="10">
        <f t="shared" si="0"/>
        <v>7.6</v>
      </c>
      <c r="J22" s="2"/>
      <c r="L22" s="10">
        <f t="shared" si="1"/>
        <v>0</v>
      </c>
    </row>
    <row r="23" spans="1:12" x14ac:dyDescent="0.3">
      <c r="A23" s="2"/>
      <c r="B23" s="50">
        <v>4</v>
      </c>
      <c r="C23" s="10">
        <f t="shared" si="0"/>
        <v>16</v>
      </c>
      <c r="J23" s="2"/>
      <c r="L23" s="10">
        <f t="shared" si="1"/>
        <v>0</v>
      </c>
    </row>
    <row r="24" spans="1:12" x14ac:dyDescent="0.3">
      <c r="A24" s="2"/>
      <c r="B24" s="50">
        <v>9.4600000000000009</v>
      </c>
      <c r="C24" s="10">
        <f t="shared" si="0"/>
        <v>37.840000000000003</v>
      </c>
      <c r="J24" s="2"/>
      <c r="L24" s="10">
        <f t="shared" si="1"/>
        <v>0</v>
      </c>
    </row>
    <row r="25" spans="1:12" x14ac:dyDescent="0.3">
      <c r="A25" s="2"/>
      <c r="B25" s="50">
        <v>0.14000000000000001</v>
      </c>
      <c r="C25" s="10">
        <f t="shared" si="0"/>
        <v>0.56000000000000005</v>
      </c>
      <c r="J25" s="2"/>
      <c r="L25" s="10">
        <f t="shared" si="1"/>
        <v>0</v>
      </c>
    </row>
    <row r="26" spans="1:12" x14ac:dyDescent="0.3">
      <c r="A26" s="2"/>
      <c r="B26" s="50">
        <v>10.4</v>
      </c>
      <c r="C26" s="10">
        <f t="shared" si="0"/>
        <v>41.6</v>
      </c>
      <c r="J26" s="2"/>
      <c r="L26" s="10">
        <f t="shared" si="1"/>
        <v>0</v>
      </c>
    </row>
    <row r="27" spans="1:12" x14ac:dyDescent="0.3">
      <c r="A27" s="2"/>
      <c r="B27" s="50">
        <v>5</v>
      </c>
      <c r="C27" s="10">
        <f t="shared" si="0"/>
        <v>20</v>
      </c>
      <c r="J27" s="2"/>
      <c r="L27" s="10">
        <f t="shared" si="1"/>
        <v>0</v>
      </c>
    </row>
    <row r="28" spans="1:12" x14ac:dyDescent="0.3">
      <c r="A28" s="2"/>
      <c r="B28" s="50">
        <v>0.2</v>
      </c>
      <c r="C28" s="10">
        <f t="shared" si="0"/>
        <v>0.8</v>
      </c>
      <c r="J28" s="2"/>
      <c r="L28" s="10">
        <f t="shared" si="1"/>
        <v>0</v>
      </c>
    </row>
    <row r="29" spans="1:12" x14ac:dyDescent="0.3">
      <c r="A29" s="2"/>
      <c r="B29" s="50">
        <v>0.2</v>
      </c>
      <c r="C29" s="10">
        <f t="shared" si="0"/>
        <v>0.8</v>
      </c>
      <c r="J29" s="2"/>
      <c r="L29" s="10">
        <f t="shared" si="1"/>
        <v>0</v>
      </c>
    </row>
    <row r="30" spans="1:12" x14ac:dyDescent="0.3">
      <c r="A30" s="2"/>
      <c r="B30" s="50">
        <v>0.5</v>
      </c>
      <c r="C30" s="10">
        <f t="shared" si="0"/>
        <v>2</v>
      </c>
      <c r="J30" s="2"/>
      <c r="L30" s="10">
        <f t="shared" si="1"/>
        <v>0</v>
      </c>
    </row>
    <row r="31" spans="1:12" x14ac:dyDescent="0.3">
      <c r="A31" s="2"/>
      <c r="B31" s="50">
        <v>4.4000000000000004</v>
      </c>
      <c r="C31" s="10">
        <f t="shared" si="0"/>
        <v>17.600000000000001</v>
      </c>
      <c r="J31" s="2"/>
      <c r="L31" s="10">
        <f t="shared" si="1"/>
        <v>0</v>
      </c>
    </row>
    <row r="32" spans="1:12" x14ac:dyDescent="0.3">
      <c r="A32" s="2"/>
      <c r="B32" s="50">
        <v>0.15</v>
      </c>
      <c r="C32" s="10">
        <f t="shared" si="0"/>
        <v>0.6</v>
      </c>
      <c r="J32" s="2"/>
      <c r="L32" s="10">
        <f t="shared" si="1"/>
        <v>0</v>
      </c>
    </row>
    <row r="33" spans="1:12" x14ac:dyDescent="0.3">
      <c r="A33" s="2"/>
      <c r="B33" s="50"/>
      <c r="C33" s="10">
        <f t="shared" si="0"/>
        <v>0</v>
      </c>
      <c r="J33" s="2"/>
      <c r="L33" s="10">
        <f t="shared" si="1"/>
        <v>0</v>
      </c>
    </row>
    <row r="34" spans="1:12" x14ac:dyDescent="0.3">
      <c r="A34" s="2"/>
      <c r="B34" s="50"/>
      <c r="C34" s="10">
        <f t="shared" si="0"/>
        <v>0</v>
      </c>
      <c r="J34" s="2"/>
      <c r="L34" s="10">
        <f t="shared" si="1"/>
        <v>0</v>
      </c>
    </row>
    <row r="35" spans="1:12" x14ac:dyDescent="0.3">
      <c r="A35" s="2"/>
      <c r="B35" s="50"/>
      <c r="C35" s="10">
        <f t="shared" si="0"/>
        <v>0</v>
      </c>
      <c r="J35" s="2"/>
      <c r="L35" s="10">
        <f t="shared" si="1"/>
        <v>0</v>
      </c>
    </row>
    <row r="36" spans="1:12" x14ac:dyDescent="0.3">
      <c r="A36" s="2"/>
      <c r="C36" s="10">
        <f t="shared" si="0"/>
        <v>0</v>
      </c>
      <c r="J36" s="2"/>
      <c r="L36" s="10">
        <f t="shared" si="1"/>
        <v>0</v>
      </c>
    </row>
    <row r="37" spans="1:12" x14ac:dyDescent="0.3">
      <c r="A37" s="2"/>
      <c r="B37" s="11" t="s">
        <v>0</v>
      </c>
      <c r="C37" s="12">
        <f>SUM(C6:C36)</f>
        <v>787</v>
      </c>
      <c r="J37" s="2"/>
      <c r="K37" s="11" t="s">
        <v>0</v>
      </c>
      <c r="L37" s="12">
        <f>SUM(L6:L36)</f>
        <v>238</v>
      </c>
    </row>
    <row r="38" spans="1:12" x14ac:dyDescent="0.3">
      <c r="A38" s="2"/>
      <c r="C38" s="10"/>
      <c r="J38" s="2"/>
      <c r="L38" s="10"/>
    </row>
    <row r="39" spans="1:12" x14ac:dyDescent="0.3">
      <c r="A39" s="2"/>
      <c r="C39" s="10"/>
      <c r="J39" s="2"/>
      <c r="L39" s="10"/>
    </row>
    <row r="40" spans="1:12" x14ac:dyDescent="0.3">
      <c r="A40" s="15" t="s">
        <v>26</v>
      </c>
      <c r="C40" s="10"/>
      <c r="J40" s="15" t="s">
        <v>26</v>
      </c>
      <c r="L40" s="10"/>
    </row>
    <row r="41" spans="1:12" x14ac:dyDescent="0.3">
      <c r="A41" s="9"/>
      <c r="B41" t="s">
        <v>1</v>
      </c>
      <c r="C41" s="10" t="s">
        <v>50</v>
      </c>
      <c r="J41" s="9"/>
      <c r="K41" t="s">
        <v>1</v>
      </c>
      <c r="L41" s="10" t="s">
        <v>50</v>
      </c>
    </row>
    <row r="42" spans="1:12" x14ac:dyDescent="0.3">
      <c r="A42" s="9"/>
      <c r="B42" s="50"/>
      <c r="C42" s="10">
        <f>B42*4</f>
        <v>0</v>
      </c>
      <c r="J42" s="9"/>
      <c r="L42" s="10">
        <f>K42*4</f>
        <v>0</v>
      </c>
    </row>
    <row r="43" spans="1:12" x14ac:dyDescent="0.3">
      <c r="A43" s="9"/>
      <c r="B43" s="50"/>
      <c r="C43" s="10">
        <f t="shared" ref="C43:C60" si="2">B43*4</f>
        <v>0</v>
      </c>
      <c r="J43" s="9"/>
      <c r="L43" s="10">
        <f t="shared" ref="L43:L60" si="3">K43*4</f>
        <v>0</v>
      </c>
    </row>
    <row r="44" spans="1:12" x14ac:dyDescent="0.3">
      <c r="A44" s="9"/>
      <c r="B44" s="50"/>
      <c r="C44" s="10">
        <f t="shared" si="2"/>
        <v>0</v>
      </c>
      <c r="J44" s="9"/>
      <c r="L44" s="10">
        <f t="shared" si="3"/>
        <v>0</v>
      </c>
    </row>
    <row r="45" spans="1:12" x14ac:dyDescent="0.3">
      <c r="A45" s="9"/>
      <c r="B45" s="50"/>
      <c r="C45" s="10">
        <f t="shared" si="2"/>
        <v>0</v>
      </c>
      <c r="J45" s="9"/>
      <c r="L45" s="10">
        <f t="shared" si="3"/>
        <v>0</v>
      </c>
    </row>
    <row r="46" spans="1:12" x14ac:dyDescent="0.3">
      <c r="A46" s="9"/>
      <c r="B46" s="50"/>
      <c r="C46" s="10">
        <f t="shared" si="2"/>
        <v>0</v>
      </c>
      <c r="J46" s="9"/>
      <c r="L46" s="10">
        <f t="shared" si="3"/>
        <v>0</v>
      </c>
    </row>
    <row r="47" spans="1:12" x14ac:dyDescent="0.3">
      <c r="A47" s="9"/>
      <c r="B47" s="50"/>
      <c r="C47" s="10">
        <f t="shared" si="2"/>
        <v>0</v>
      </c>
      <c r="J47" s="9"/>
      <c r="L47" s="10">
        <f t="shared" si="3"/>
        <v>0</v>
      </c>
    </row>
    <row r="48" spans="1:12" x14ac:dyDescent="0.3">
      <c r="A48" s="9"/>
      <c r="B48" s="50"/>
      <c r="C48" s="10">
        <f t="shared" si="2"/>
        <v>0</v>
      </c>
      <c r="J48" s="9"/>
      <c r="L48" s="10">
        <f t="shared" si="3"/>
        <v>0</v>
      </c>
    </row>
    <row r="49" spans="1:12" x14ac:dyDescent="0.3">
      <c r="A49" s="9"/>
      <c r="B49" s="50"/>
      <c r="C49" s="10">
        <f t="shared" si="2"/>
        <v>0</v>
      </c>
      <c r="J49" s="9"/>
      <c r="L49" s="10">
        <f t="shared" si="3"/>
        <v>0</v>
      </c>
    </row>
    <row r="50" spans="1:12" x14ac:dyDescent="0.3">
      <c r="A50" s="9"/>
      <c r="C50" s="10">
        <f t="shared" si="2"/>
        <v>0</v>
      </c>
      <c r="J50" s="9"/>
      <c r="L50" s="10">
        <f t="shared" si="3"/>
        <v>0</v>
      </c>
    </row>
    <row r="51" spans="1:12" x14ac:dyDescent="0.3">
      <c r="A51" s="9"/>
      <c r="C51" s="10">
        <f t="shared" si="2"/>
        <v>0</v>
      </c>
      <c r="J51" s="9"/>
      <c r="L51" s="10">
        <f t="shared" si="3"/>
        <v>0</v>
      </c>
    </row>
    <row r="52" spans="1:12" x14ac:dyDescent="0.3">
      <c r="A52" s="9"/>
      <c r="C52" s="10">
        <f t="shared" si="2"/>
        <v>0</v>
      </c>
      <c r="J52" s="9"/>
      <c r="L52" s="10">
        <f t="shared" si="3"/>
        <v>0</v>
      </c>
    </row>
    <row r="53" spans="1:12" x14ac:dyDescent="0.3">
      <c r="A53" s="9"/>
      <c r="C53" s="10">
        <f t="shared" si="2"/>
        <v>0</v>
      </c>
      <c r="J53" s="9"/>
      <c r="L53" s="10">
        <f t="shared" si="3"/>
        <v>0</v>
      </c>
    </row>
    <row r="54" spans="1:12" x14ac:dyDescent="0.3">
      <c r="A54" s="9"/>
      <c r="C54" s="10">
        <f t="shared" si="2"/>
        <v>0</v>
      </c>
      <c r="J54" s="9"/>
      <c r="L54" s="10">
        <f t="shared" si="3"/>
        <v>0</v>
      </c>
    </row>
    <row r="55" spans="1:12" x14ac:dyDescent="0.3">
      <c r="A55" s="9"/>
      <c r="C55" s="10">
        <f t="shared" si="2"/>
        <v>0</v>
      </c>
      <c r="J55" s="9"/>
      <c r="L55" s="10">
        <f t="shared" si="3"/>
        <v>0</v>
      </c>
    </row>
    <row r="56" spans="1:12" x14ac:dyDescent="0.3">
      <c r="A56" s="9"/>
      <c r="C56" s="10">
        <f t="shared" si="2"/>
        <v>0</v>
      </c>
      <c r="J56" s="9"/>
      <c r="L56" s="10">
        <f t="shared" si="3"/>
        <v>0</v>
      </c>
    </row>
    <row r="57" spans="1:12" x14ac:dyDescent="0.3">
      <c r="A57" s="9"/>
      <c r="C57" s="10">
        <f t="shared" si="2"/>
        <v>0</v>
      </c>
      <c r="J57" s="9"/>
      <c r="L57" s="10">
        <f t="shared" si="3"/>
        <v>0</v>
      </c>
    </row>
    <row r="58" spans="1:12" x14ac:dyDescent="0.3">
      <c r="A58" s="2"/>
      <c r="C58" s="10">
        <f t="shared" si="2"/>
        <v>0</v>
      </c>
      <c r="J58" s="2"/>
      <c r="L58" s="10">
        <f t="shared" si="3"/>
        <v>0</v>
      </c>
    </row>
    <row r="59" spans="1:12" x14ac:dyDescent="0.3">
      <c r="A59" s="2"/>
      <c r="C59" s="10">
        <f t="shared" si="2"/>
        <v>0</v>
      </c>
      <c r="J59" s="2"/>
      <c r="L59" s="10">
        <f t="shared" si="3"/>
        <v>0</v>
      </c>
    </row>
    <row r="60" spans="1:12" x14ac:dyDescent="0.3">
      <c r="A60" s="2"/>
      <c r="C60" s="10">
        <f t="shared" si="2"/>
        <v>0</v>
      </c>
      <c r="J60" s="2"/>
      <c r="L60" s="10">
        <f t="shared" si="3"/>
        <v>0</v>
      </c>
    </row>
    <row r="61" spans="1:12" x14ac:dyDescent="0.3">
      <c r="A61" s="2"/>
      <c r="B61" s="11" t="s">
        <v>0</v>
      </c>
      <c r="C61" s="12">
        <f>SUM(C42:C60)</f>
        <v>0</v>
      </c>
      <c r="J61" s="2"/>
      <c r="K61" s="11" t="s">
        <v>0</v>
      </c>
      <c r="L61" s="12">
        <f>SUM(L42:L60)</f>
        <v>0</v>
      </c>
    </row>
    <row r="62" spans="1:12" x14ac:dyDescent="0.3">
      <c r="A62" s="2"/>
      <c r="B62" s="11"/>
      <c r="C62" s="12"/>
      <c r="J62" s="2"/>
      <c r="K62" s="11"/>
      <c r="L62" s="12"/>
    </row>
    <row r="63" spans="1:12" x14ac:dyDescent="0.3">
      <c r="A63" s="2"/>
      <c r="C63" s="10"/>
      <c r="J63" s="2"/>
      <c r="L63" s="10"/>
    </row>
    <row r="64" spans="1:12" x14ac:dyDescent="0.3">
      <c r="A64" s="15" t="s">
        <v>27</v>
      </c>
      <c r="C64" s="10"/>
      <c r="J64" s="15" t="s">
        <v>27</v>
      </c>
      <c r="L64" s="10"/>
    </row>
    <row r="65" spans="1:12" x14ac:dyDescent="0.3">
      <c r="A65" s="2"/>
      <c r="B65" t="s">
        <v>1</v>
      </c>
      <c r="C65" s="10" t="s">
        <v>50</v>
      </c>
      <c r="J65" s="2"/>
      <c r="K65" t="s">
        <v>1</v>
      </c>
      <c r="L65" s="10" t="s">
        <v>50</v>
      </c>
    </row>
    <row r="66" spans="1:12" x14ac:dyDescent="0.3">
      <c r="A66" s="2"/>
      <c r="C66" s="10">
        <f>B66*2</f>
        <v>0</v>
      </c>
      <c r="J66" s="2"/>
      <c r="L66" s="10">
        <f>K66*2</f>
        <v>0</v>
      </c>
    </row>
    <row r="67" spans="1:12" x14ac:dyDescent="0.3">
      <c r="A67" s="2"/>
      <c r="C67" s="10">
        <f t="shared" ref="C67:C73" si="4">B67*2</f>
        <v>0</v>
      </c>
      <c r="J67" s="2"/>
      <c r="L67" s="10">
        <f t="shared" ref="L67:L73" si="5">K67*2</f>
        <v>0</v>
      </c>
    </row>
    <row r="68" spans="1:12" x14ac:dyDescent="0.3">
      <c r="A68" s="2"/>
      <c r="C68" s="10">
        <f t="shared" si="4"/>
        <v>0</v>
      </c>
      <c r="J68" s="2"/>
      <c r="L68" s="10">
        <f t="shared" si="5"/>
        <v>0</v>
      </c>
    </row>
    <row r="69" spans="1:12" x14ac:dyDescent="0.3">
      <c r="A69" s="2"/>
      <c r="C69" s="10">
        <f t="shared" si="4"/>
        <v>0</v>
      </c>
      <c r="J69" s="2"/>
      <c r="L69" s="10">
        <f t="shared" si="5"/>
        <v>0</v>
      </c>
    </row>
    <row r="70" spans="1:12" x14ac:dyDescent="0.3">
      <c r="A70" s="2"/>
      <c r="C70" s="10">
        <f t="shared" si="4"/>
        <v>0</v>
      </c>
      <c r="J70" s="2"/>
      <c r="L70" s="10">
        <f t="shared" si="5"/>
        <v>0</v>
      </c>
    </row>
    <row r="71" spans="1:12" x14ac:dyDescent="0.3">
      <c r="A71" s="2"/>
      <c r="C71" s="10">
        <f t="shared" si="4"/>
        <v>0</v>
      </c>
      <c r="J71" s="2"/>
      <c r="L71" s="10">
        <f t="shared" si="5"/>
        <v>0</v>
      </c>
    </row>
    <row r="72" spans="1:12" x14ac:dyDescent="0.3">
      <c r="A72" s="2"/>
      <c r="C72" s="10">
        <f t="shared" si="4"/>
        <v>0</v>
      </c>
      <c r="J72" s="2"/>
      <c r="L72" s="10">
        <f t="shared" si="5"/>
        <v>0</v>
      </c>
    </row>
    <row r="73" spans="1:12" x14ac:dyDescent="0.3">
      <c r="A73" s="2"/>
      <c r="C73" s="10">
        <f t="shared" si="4"/>
        <v>0</v>
      </c>
      <c r="J73" s="2"/>
      <c r="L73" s="10">
        <f t="shared" si="5"/>
        <v>0</v>
      </c>
    </row>
    <row r="74" spans="1:12" x14ac:dyDescent="0.3">
      <c r="A74" s="2"/>
      <c r="B74" s="11" t="s">
        <v>0</v>
      </c>
      <c r="C74" s="12">
        <f>SUM(C66:C73)</f>
        <v>0</v>
      </c>
      <c r="J74" s="2"/>
      <c r="K74" s="11" t="s">
        <v>0</v>
      </c>
      <c r="L74" s="12">
        <f>SUM(L66:L73)</f>
        <v>0</v>
      </c>
    </row>
    <row r="75" spans="1:12" x14ac:dyDescent="0.3">
      <c r="A75" s="2"/>
      <c r="C75" s="10"/>
      <c r="J75" s="2"/>
      <c r="L75" s="10"/>
    </row>
    <row r="76" spans="1:12" x14ac:dyDescent="0.3">
      <c r="A76" s="2"/>
      <c r="C76" s="10"/>
      <c r="J76" s="2"/>
      <c r="L76" s="10"/>
    </row>
    <row r="77" spans="1:12" x14ac:dyDescent="0.3">
      <c r="A77" s="15" t="s">
        <v>28</v>
      </c>
      <c r="C77" s="10"/>
      <c r="J77" s="15" t="s">
        <v>28</v>
      </c>
      <c r="L77" s="10"/>
    </row>
    <row r="78" spans="1:12" x14ac:dyDescent="0.3">
      <c r="A78" s="2"/>
      <c r="B78" t="s">
        <v>1</v>
      </c>
      <c r="C78" s="10" t="s">
        <v>50</v>
      </c>
      <c r="J78" s="2"/>
      <c r="K78" t="s">
        <v>1</v>
      </c>
      <c r="L78" s="10" t="s">
        <v>50</v>
      </c>
    </row>
    <row r="79" spans="1:12" x14ac:dyDescent="0.3">
      <c r="A79" s="74" t="s">
        <v>82</v>
      </c>
      <c r="B79" s="50">
        <v>2.4220000000000002</v>
      </c>
      <c r="C79" s="10">
        <f t="shared" ref="C79:C106" si="6">B79*0.5625</f>
        <v>1.3623750000000001</v>
      </c>
      <c r="J79" s="2"/>
      <c r="K79" s="50"/>
      <c r="L79" s="10">
        <f t="shared" ref="L79:L81" si="7">K79*0.5625</f>
        <v>0</v>
      </c>
    </row>
    <row r="80" spans="1:12" x14ac:dyDescent="0.3">
      <c r="A80" s="74" t="s">
        <v>84</v>
      </c>
      <c r="B80" s="50">
        <v>4.3999999999999997E-2</v>
      </c>
      <c r="C80" s="10">
        <f t="shared" si="6"/>
        <v>2.4749999999999998E-2</v>
      </c>
      <c r="J80" s="2"/>
      <c r="K80" s="50"/>
      <c r="L80" s="10">
        <f t="shared" si="7"/>
        <v>0</v>
      </c>
    </row>
    <row r="81" spans="1:12" x14ac:dyDescent="0.3">
      <c r="A81" s="2"/>
      <c r="B81" s="50">
        <v>3.7999999999999999E-2</v>
      </c>
      <c r="C81" s="10">
        <f t="shared" si="6"/>
        <v>2.1374999999999998E-2</v>
      </c>
      <c r="J81" s="2"/>
      <c r="K81" s="50"/>
      <c r="L81" s="10">
        <f t="shared" si="7"/>
        <v>0</v>
      </c>
    </row>
    <row r="82" spans="1:12" x14ac:dyDescent="0.3">
      <c r="A82" s="2"/>
      <c r="B82" s="50">
        <v>0.41899999999999998</v>
      </c>
      <c r="C82" s="10">
        <f t="shared" si="6"/>
        <v>0.23568749999999999</v>
      </c>
      <c r="J82" s="2"/>
      <c r="K82" s="50"/>
      <c r="L82" s="10">
        <f t="shared" ref="L82:L106" si="8">K82*0.5625</f>
        <v>0</v>
      </c>
    </row>
    <row r="83" spans="1:12" x14ac:dyDescent="0.3">
      <c r="A83" s="2"/>
      <c r="B83" s="50">
        <v>0.122</v>
      </c>
      <c r="C83" s="10">
        <f t="shared" si="6"/>
        <v>6.8624999999999992E-2</v>
      </c>
      <c r="J83" s="2"/>
      <c r="K83" s="50"/>
      <c r="L83" s="10">
        <f t="shared" si="8"/>
        <v>0</v>
      </c>
    </row>
    <row r="84" spans="1:12" x14ac:dyDescent="0.3">
      <c r="A84" s="2"/>
      <c r="B84" s="50">
        <v>0.34399999999999997</v>
      </c>
      <c r="C84" s="10">
        <f t="shared" si="6"/>
        <v>0.19349999999999998</v>
      </c>
      <c r="J84" s="2"/>
      <c r="K84" s="50"/>
      <c r="L84" s="10">
        <f t="shared" si="8"/>
        <v>0</v>
      </c>
    </row>
    <row r="85" spans="1:12" x14ac:dyDescent="0.3">
      <c r="A85" s="2"/>
      <c r="B85" s="50">
        <v>0.17499999999999999</v>
      </c>
      <c r="C85" s="10">
        <f t="shared" si="6"/>
        <v>9.8437499999999997E-2</v>
      </c>
      <c r="J85" s="2"/>
      <c r="K85" s="50"/>
      <c r="L85" s="10">
        <f t="shared" si="8"/>
        <v>0</v>
      </c>
    </row>
    <row r="86" spans="1:12" x14ac:dyDescent="0.3">
      <c r="A86" s="2"/>
      <c r="B86" s="50">
        <v>0.35899999999999999</v>
      </c>
      <c r="C86" s="10">
        <f t="shared" si="6"/>
        <v>0.20193749999999999</v>
      </c>
      <c r="J86" s="2"/>
      <c r="K86" s="50"/>
      <c r="L86" s="10">
        <f t="shared" si="8"/>
        <v>0</v>
      </c>
    </row>
    <row r="87" spans="1:12" x14ac:dyDescent="0.3">
      <c r="A87" s="2"/>
      <c r="B87" s="50">
        <v>1E-3</v>
      </c>
      <c r="C87" s="10">
        <f t="shared" si="6"/>
        <v>5.6250000000000007E-4</v>
      </c>
      <c r="J87" s="2"/>
      <c r="K87" s="50"/>
      <c r="L87" s="10">
        <f t="shared" si="8"/>
        <v>0</v>
      </c>
    </row>
    <row r="88" spans="1:12" x14ac:dyDescent="0.3">
      <c r="A88" s="2"/>
      <c r="B88" s="50">
        <v>0.10299999999999999</v>
      </c>
      <c r="C88" s="10">
        <f t="shared" si="6"/>
        <v>5.7937499999999996E-2</v>
      </c>
      <c r="J88" s="2"/>
      <c r="K88" s="50"/>
      <c r="L88" s="10">
        <f t="shared" si="8"/>
        <v>0</v>
      </c>
    </row>
    <row r="89" spans="1:12" x14ac:dyDescent="0.3">
      <c r="A89" s="2"/>
      <c r="B89" s="50">
        <v>3.0000000000000001E-3</v>
      </c>
      <c r="C89" s="10">
        <f t="shared" si="6"/>
        <v>1.6875E-3</v>
      </c>
      <c r="J89" s="2"/>
      <c r="K89" s="50"/>
      <c r="L89" s="10">
        <f t="shared" si="8"/>
        <v>0</v>
      </c>
    </row>
    <row r="90" spans="1:12" x14ac:dyDescent="0.3">
      <c r="A90" s="2"/>
      <c r="B90" s="50">
        <v>0.20899999999999999</v>
      </c>
      <c r="C90" s="10">
        <f t="shared" si="6"/>
        <v>0.1175625</v>
      </c>
      <c r="J90" s="2"/>
      <c r="K90" s="50"/>
      <c r="L90" s="10">
        <f t="shared" si="8"/>
        <v>0</v>
      </c>
    </row>
    <row r="91" spans="1:12" x14ac:dyDescent="0.3">
      <c r="A91" s="2"/>
      <c r="B91" s="50">
        <v>4.3999999999999997E-2</v>
      </c>
      <c r="C91" s="10">
        <f t="shared" si="6"/>
        <v>2.4749999999999998E-2</v>
      </c>
      <c r="J91" s="2"/>
      <c r="K91" s="50"/>
      <c r="L91" s="10">
        <f t="shared" si="8"/>
        <v>0</v>
      </c>
    </row>
    <row r="92" spans="1:12" x14ac:dyDescent="0.3">
      <c r="A92" s="2"/>
      <c r="B92" s="50">
        <v>0.67800000000000005</v>
      </c>
      <c r="C92" s="10">
        <f t="shared" si="6"/>
        <v>0.38137500000000002</v>
      </c>
      <c r="J92" s="2"/>
      <c r="K92" s="50"/>
      <c r="L92" s="10">
        <f t="shared" si="8"/>
        <v>0</v>
      </c>
    </row>
    <row r="93" spans="1:12" x14ac:dyDescent="0.3">
      <c r="A93" s="2"/>
      <c r="B93" s="50">
        <v>0.122</v>
      </c>
      <c r="C93" s="10">
        <f t="shared" si="6"/>
        <v>6.8624999999999992E-2</v>
      </c>
      <c r="J93" s="2"/>
      <c r="K93" s="50"/>
      <c r="L93" s="10">
        <f t="shared" si="8"/>
        <v>0</v>
      </c>
    </row>
    <row r="94" spans="1:12" x14ac:dyDescent="0.3">
      <c r="A94" s="2"/>
      <c r="B94" s="50">
        <v>3.0000000000000001E-3</v>
      </c>
      <c r="C94" s="10">
        <f t="shared" si="6"/>
        <v>1.6875E-3</v>
      </c>
      <c r="J94" s="2"/>
      <c r="K94" s="50"/>
      <c r="L94" s="10">
        <f t="shared" si="8"/>
        <v>0</v>
      </c>
    </row>
    <row r="95" spans="1:12" x14ac:dyDescent="0.3">
      <c r="A95" s="2"/>
      <c r="B95" s="50">
        <v>5.8999999999999997E-2</v>
      </c>
      <c r="C95" s="10">
        <f t="shared" si="6"/>
        <v>3.3187499999999995E-2</v>
      </c>
      <c r="J95" s="2"/>
      <c r="K95" s="50"/>
      <c r="L95" s="10">
        <f t="shared" si="8"/>
        <v>0</v>
      </c>
    </row>
    <row r="96" spans="1:12" x14ac:dyDescent="0.3">
      <c r="A96" s="2"/>
      <c r="B96" s="50">
        <v>0.125</v>
      </c>
      <c r="C96" s="10">
        <f t="shared" si="6"/>
        <v>7.03125E-2</v>
      </c>
      <c r="J96" s="2"/>
      <c r="K96" s="50"/>
      <c r="L96" s="10">
        <f t="shared" si="8"/>
        <v>0</v>
      </c>
    </row>
    <row r="97" spans="1:12" x14ac:dyDescent="0.3">
      <c r="A97" s="2"/>
      <c r="B97" s="50">
        <v>0.29599999999999999</v>
      </c>
      <c r="C97" s="10">
        <f t="shared" si="6"/>
        <v>0.16649999999999998</v>
      </c>
      <c r="J97" s="2"/>
      <c r="K97" s="50"/>
      <c r="L97" s="10">
        <f t="shared" si="8"/>
        <v>0</v>
      </c>
    </row>
    <row r="98" spans="1:12" x14ac:dyDescent="0.3">
      <c r="A98" s="2"/>
      <c r="B98" s="50">
        <v>4.0000000000000001E-3</v>
      </c>
      <c r="C98" s="10">
        <f t="shared" si="6"/>
        <v>2.2500000000000003E-3</v>
      </c>
      <c r="J98" s="2"/>
      <c r="K98" s="50"/>
      <c r="L98" s="10">
        <f t="shared" si="8"/>
        <v>0</v>
      </c>
    </row>
    <row r="99" spans="1:12" x14ac:dyDescent="0.3">
      <c r="A99" s="2"/>
      <c r="B99" s="50">
        <v>0.32500000000000001</v>
      </c>
      <c r="C99" s="10">
        <f t="shared" si="6"/>
        <v>0.18281250000000002</v>
      </c>
      <c r="J99" s="2"/>
      <c r="K99" s="50"/>
      <c r="L99" s="10">
        <f t="shared" si="8"/>
        <v>0</v>
      </c>
    </row>
    <row r="100" spans="1:12" x14ac:dyDescent="0.3">
      <c r="A100" s="2"/>
      <c r="B100" s="50">
        <v>0.156</v>
      </c>
      <c r="C100" s="10">
        <f t="shared" si="6"/>
        <v>8.7749999999999995E-2</v>
      </c>
      <c r="J100" s="2"/>
      <c r="K100" s="50"/>
      <c r="L100" s="10">
        <f t="shared" si="8"/>
        <v>0</v>
      </c>
    </row>
    <row r="101" spans="1:12" x14ac:dyDescent="0.3">
      <c r="A101" s="2"/>
      <c r="B101" s="50">
        <v>6.0000000000000001E-3</v>
      </c>
      <c r="C101" s="10">
        <f t="shared" si="6"/>
        <v>3.375E-3</v>
      </c>
      <c r="J101" s="2"/>
      <c r="K101" s="50"/>
      <c r="L101" s="10">
        <f t="shared" si="8"/>
        <v>0</v>
      </c>
    </row>
    <row r="102" spans="1:12" x14ac:dyDescent="0.3">
      <c r="A102" s="2"/>
      <c r="B102" s="50">
        <v>6.0000000000000001E-3</v>
      </c>
      <c r="C102" s="10">
        <f t="shared" si="6"/>
        <v>3.375E-3</v>
      </c>
      <c r="J102" s="2"/>
      <c r="K102" s="50"/>
      <c r="L102" s="10">
        <f t="shared" si="8"/>
        <v>0</v>
      </c>
    </row>
    <row r="103" spans="1:12" x14ac:dyDescent="0.3">
      <c r="A103" s="2"/>
      <c r="B103" s="50">
        <v>1.6E-2</v>
      </c>
      <c r="C103" s="10">
        <f t="shared" si="6"/>
        <v>9.0000000000000011E-3</v>
      </c>
      <c r="J103" s="2"/>
      <c r="K103" s="50"/>
      <c r="L103" s="10">
        <f t="shared" si="8"/>
        <v>0</v>
      </c>
    </row>
    <row r="104" spans="1:12" x14ac:dyDescent="0.3">
      <c r="A104" s="2"/>
      <c r="B104" s="50">
        <v>0.13800000000000001</v>
      </c>
      <c r="C104" s="10">
        <f t="shared" si="6"/>
        <v>7.7625E-2</v>
      </c>
      <c r="J104" s="2"/>
      <c r="K104" s="50"/>
      <c r="L104" s="10">
        <f t="shared" si="8"/>
        <v>0</v>
      </c>
    </row>
    <row r="105" spans="1:12" x14ac:dyDescent="0.3">
      <c r="A105" s="2"/>
      <c r="B105" s="50">
        <v>6.3E-2</v>
      </c>
      <c r="C105" s="10">
        <f t="shared" si="6"/>
        <v>3.5437499999999997E-2</v>
      </c>
      <c r="J105" s="2"/>
      <c r="K105" s="50"/>
      <c r="L105" s="10">
        <f t="shared" si="8"/>
        <v>0</v>
      </c>
    </row>
    <row r="106" spans="1:12" x14ac:dyDescent="0.3">
      <c r="A106" s="2"/>
      <c r="C106" s="10">
        <f t="shared" si="6"/>
        <v>0</v>
      </c>
      <c r="J106" s="2"/>
      <c r="K106" s="50"/>
      <c r="L106" s="10">
        <f t="shared" si="8"/>
        <v>0</v>
      </c>
    </row>
    <row r="107" spans="1:12" x14ac:dyDescent="0.3">
      <c r="A107" s="2"/>
      <c r="B107" s="11" t="s">
        <v>0</v>
      </c>
      <c r="C107" s="12">
        <f>SUM(C79:C106)</f>
        <v>3.5325000000000002</v>
      </c>
      <c r="J107" s="2"/>
      <c r="K107" s="11" t="s">
        <v>0</v>
      </c>
      <c r="L107" s="12">
        <f>SUM(L79:L106)</f>
        <v>0</v>
      </c>
    </row>
    <row r="108" spans="1:12" x14ac:dyDescent="0.3">
      <c r="A108" s="2"/>
      <c r="C108" s="10"/>
      <c r="J108" s="2"/>
      <c r="L108" s="10"/>
    </row>
    <row r="109" spans="1:12" x14ac:dyDescent="0.3">
      <c r="A109" s="2"/>
      <c r="C109" s="10"/>
      <c r="J109" s="2"/>
      <c r="L109" s="10"/>
    </row>
    <row r="110" spans="1:12" x14ac:dyDescent="0.3">
      <c r="A110" s="15" t="s">
        <v>29</v>
      </c>
      <c r="C110" s="10"/>
      <c r="J110" s="15" t="s">
        <v>29</v>
      </c>
      <c r="L110" s="10"/>
    </row>
    <row r="111" spans="1:12" x14ac:dyDescent="0.3">
      <c r="A111" s="2"/>
      <c r="B111" t="s">
        <v>1</v>
      </c>
      <c r="C111" s="10" t="s">
        <v>50</v>
      </c>
      <c r="J111" s="2"/>
      <c r="K111" t="s">
        <v>1</v>
      </c>
      <c r="L111" s="10" t="s">
        <v>50</v>
      </c>
    </row>
    <row r="112" spans="1:12" x14ac:dyDescent="0.3">
      <c r="A112" s="74" t="s">
        <v>82</v>
      </c>
      <c r="B112">
        <v>2.4220000000000002</v>
      </c>
      <c r="C112" s="10">
        <f t="shared" ref="C112:C139" si="9">B112*0.15</f>
        <v>0.36330000000000001</v>
      </c>
      <c r="J112" s="2"/>
      <c r="K112" s="49"/>
      <c r="L112" s="10">
        <f t="shared" ref="L112:L114" si="10">K112*0.15</f>
        <v>0</v>
      </c>
    </row>
    <row r="113" spans="1:12" x14ac:dyDescent="0.3">
      <c r="A113" s="74" t="s">
        <v>84</v>
      </c>
      <c r="B113">
        <v>4.3999999999999997E-2</v>
      </c>
      <c r="C113" s="10">
        <f t="shared" si="9"/>
        <v>6.5999999999999991E-3</v>
      </c>
      <c r="J113" s="2"/>
      <c r="L113" s="10">
        <f t="shared" si="10"/>
        <v>0</v>
      </c>
    </row>
    <row r="114" spans="1:12" x14ac:dyDescent="0.3">
      <c r="A114" s="2"/>
      <c r="B114">
        <v>3.7999999999999999E-2</v>
      </c>
      <c r="C114" s="10">
        <f t="shared" si="9"/>
        <v>5.6999999999999993E-3</v>
      </c>
      <c r="J114" s="2"/>
      <c r="L114" s="10">
        <f t="shared" si="10"/>
        <v>0</v>
      </c>
    </row>
    <row r="115" spans="1:12" x14ac:dyDescent="0.3">
      <c r="A115" s="2"/>
      <c r="B115">
        <v>0.41899999999999998</v>
      </c>
      <c r="C115" s="10">
        <f t="shared" si="9"/>
        <v>6.2849999999999989E-2</v>
      </c>
      <c r="J115" s="2"/>
      <c r="L115" s="10">
        <f t="shared" ref="L115:L139" si="11">K115*0.15</f>
        <v>0</v>
      </c>
    </row>
    <row r="116" spans="1:12" x14ac:dyDescent="0.3">
      <c r="A116" s="2"/>
      <c r="B116">
        <v>0.122</v>
      </c>
      <c r="C116" s="10">
        <f t="shared" si="9"/>
        <v>1.83E-2</v>
      </c>
      <c r="J116" s="2"/>
      <c r="L116" s="10">
        <f t="shared" si="11"/>
        <v>0</v>
      </c>
    </row>
    <row r="117" spans="1:12" x14ac:dyDescent="0.3">
      <c r="A117" s="2"/>
      <c r="B117">
        <v>0.34399999999999997</v>
      </c>
      <c r="C117" s="10">
        <f t="shared" si="9"/>
        <v>5.1599999999999993E-2</v>
      </c>
      <c r="J117" s="2"/>
      <c r="L117" s="10">
        <f t="shared" si="11"/>
        <v>0</v>
      </c>
    </row>
    <row r="118" spans="1:12" x14ac:dyDescent="0.3">
      <c r="A118" s="2"/>
      <c r="B118">
        <v>0.17499999999999999</v>
      </c>
      <c r="C118" s="10">
        <f t="shared" si="9"/>
        <v>2.6249999999999999E-2</v>
      </c>
      <c r="J118" s="2"/>
      <c r="L118" s="10">
        <f t="shared" si="11"/>
        <v>0</v>
      </c>
    </row>
    <row r="119" spans="1:12" x14ac:dyDescent="0.3">
      <c r="A119" s="2"/>
      <c r="B119">
        <v>0.35899999999999999</v>
      </c>
      <c r="C119" s="10">
        <f t="shared" si="9"/>
        <v>5.3849999999999995E-2</v>
      </c>
      <c r="J119" s="2"/>
      <c r="L119" s="10">
        <f t="shared" si="11"/>
        <v>0</v>
      </c>
    </row>
    <row r="120" spans="1:12" x14ac:dyDescent="0.3">
      <c r="A120" s="2"/>
      <c r="B120">
        <v>1E-3</v>
      </c>
      <c r="C120" s="10">
        <f t="shared" si="9"/>
        <v>1.4999999999999999E-4</v>
      </c>
      <c r="J120" s="2"/>
      <c r="L120" s="10">
        <f t="shared" si="11"/>
        <v>0</v>
      </c>
    </row>
    <row r="121" spans="1:12" x14ac:dyDescent="0.3">
      <c r="A121" s="2"/>
      <c r="B121">
        <v>0.10299999999999999</v>
      </c>
      <c r="C121" s="10">
        <f t="shared" si="9"/>
        <v>1.5449999999999998E-2</v>
      </c>
      <c r="J121" s="2"/>
      <c r="L121" s="10">
        <f t="shared" si="11"/>
        <v>0</v>
      </c>
    </row>
    <row r="122" spans="1:12" x14ac:dyDescent="0.3">
      <c r="A122" s="2"/>
      <c r="B122">
        <v>3.0000000000000001E-3</v>
      </c>
      <c r="C122" s="10">
        <f t="shared" si="9"/>
        <v>4.4999999999999999E-4</v>
      </c>
      <c r="J122" s="2"/>
      <c r="L122" s="10">
        <f t="shared" si="11"/>
        <v>0</v>
      </c>
    </row>
    <row r="123" spans="1:12" x14ac:dyDescent="0.3">
      <c r="A123" s="2"/>
      <c r="B123">
        <v>0.20899999999999999</v>
      </c>
      <c r="C123" s="10">
        <f t="shared" si="9"/>
        <v>3.1349999999999996E-2</v>
      </c>
      <c r="J123" s="2"/>
      <c r="L123" s="10">
        <f t="shared" si="11"/>
        <v>0</v>
      </c>
    </row>
    <row r="124" spans="1:12" x14ac:dyDescent="0.3">
      <c r="A124" s="2"/>
      <c r="B124">
        <v>4.3999999999999997E-2</v>
      </c>
      <c r="C124" s="10">
        <f t="shared" si="9"/>
        <v>6.5999999999999991E-3</v>
      </c>
      <c r="J124" s="2"/>
      <c r="L124" s="10">
        <f t="shared" si="11"/>
        <v>0</v>
      </c>
    </row>
    <row r="125" spans="1:12" x14ac:dyDescent="0.3">
      <c r="A125" s="2"/>
      <c r="B125">
        <v>0.67800000000000005</v>
      </c>
      <c r="C125" s="10">
        <f t="shared" si="9"/>
        <v>0.1017</v>
      </c>
      <c r="J125" s="2"/>
      <c r="L125" s="10">
        <f t="shared" si="11"/>
        <v>0</v>
      </c>
    </row>
    <row r="126" spans="1:12" x14ac:dyDescent="0.3">
      <c r="A126" s="2"/>
      <c r="B126">
        <v>0.122</v>
      </c>
      <c r="C126" s="10">
        <f t="shared" si="9"/>
        <v>1.83E-2</v>
      </c>
      <c r="J126" s="2"/>
      <c r="L126" s="10">
        <f t="shared" si="11"/>
        <v>0</v>
      </c>
    </row>
    <row r="127" spans="1:12" x14ac:dyDescent="0.3">
      <c r="A127" s="2"/>
      <c r="B127">
        <v>3.0000000000000001E-3</v>
      </c>
      <c r="C127" s="10">
        <f t="shared" si="9"/>
        <v>4.4999999999999999E-4</v>
      </c>
      <c r="J127" s="2"/>
      <c r="L127" s="10">
        <f t="shared" si="11"/>
        <v>0</v>
      </c>
    </row>
    <row r="128" spans="1:12" x14ac:dyDescent="0.3">
      <c r="A128" s="2"/>
      <c r="B128">
        <v>5.8999999999999997E-2</v>
      </c>
      <c r="C128" s="10">
        <f t="shared" si="9"/>
        <v>8.8499999999999985E-3</v>
      </c>
      <c r="J128" s="2"/>
      <c r="L128" s="10">
        <f t="shared" si="11"/>
        <v>0</v>
      </c>
    </row>
    <row r="129" spans="1:12" x14ac:dyDescent="0.3">
      <c r="A129" s="2"/>
      <c r="B129">
        <v>0.125</v>
      </c>
      <c r="C129" s="10">
        <f t="shared" si="9"/>
        <v>1.8749999999999999E-2</v>
      </c>
      <c r="J129" s="2"/>
      <c r="L129" s="10">
        <f t="shared" si="11"/>
        <v>0</v>
      </c>
    </row>
    <row r="130" spans="1:12" x14ac:dyDescent="0.3">
      <c r="A130" s="2"/>
      <c r="B130">
        <v>0.29599999999999999</v>
      </c>
      <c r="C130" s="10">
        <f t="shared" si="9"/>
        <v>4.4399999999999995E-2</v>
      </c>
      <c r="J130" s="2"/>
      <c r="L130" s="10">
        <f t="shared" si="11"/>
        <v>0</v>
      </c>
    </row>
    <row r="131" spans="1:12" x14ac:dyDescent="0.3">
      <c r="A131" s="2"/>
      <c r="B131">
        <v>4.0000000000000001E-3</v>
      </c>
      <c r="C131" s="10">
        <f t="shared" si="9"/>
        <v>5.9999999999999995E-4</v>
      </c>
      <c r="J131" s="2"/>
      <c r="L131" s="10">
        <f t="shared" si="11"/>
        <v>0</v>
      </c>
    </row>
    <row r="132" spans="1:12" x14ac:dyDescent="0.3">
      <c r="A132" s="2"/>
      <c r="B132">
        <v>0.32500000000000001</v>
      </c>
      <c r="C132" s="10">
        <f t="shared" si="9"/>
        <v>4.8750000000000002E-2</v>
      </c>
      <c r="J132" s="2"/>
      <c r="L132" s="10">
        <f t="shared" si="11"/>
        <v>0</v>
      </c>
    </row>
    <row r="133" spans="1:12" x14ac:dyDescent="0.3">
      <c r="A133" s="2"/>
      <c r="B133">
        <v>0.156</v>
      </c>
      <c r="C133" s="10">
        <f t="shared" si="9"/>
        <v>2.3400000000000001E-2</v>
      </c>
      <c r="J133" s="2"/>
      <c r="L133" s="10">
        <f t="shared" si="11"/>
        <v>0</v>
      </c>
    </row>
    <row r="134" spans="1:12" x14ac:dyDescent="0.3">
      <c r="A134" s="2"/>
      <c r="B134">
        <v>6.0000000000000001E-3</v>
      </c>
      <c r="C134" s="10">
        <f t="shared" si="9"/>
        <v>8.9999999999999998E-4</v>
      </c>
      <c r="J134" s="2"/>
      <c r="L134" s="10">
        <f t="shared" si="11"/>
        <v>0</v>
      </c>
    </row>
    <row r="135" spans="1:12" x14ac:dyDescent="0.3">
      <c r="A135" s="2"/>
      <c r="B135">
        <v>6.0000000000000001E-3</v>
      </c>
      <c r="C135" s="10">
        <f t="shared" si="9"/>
        <v>8.9999999999999998E-4</v>
      </c>
      <c r="J135" s="2"/>
      <c r="L135" s="10">
        <f t="shared" si="11"/>
        <v>0</v>
      </c>
    </row>
    <row r="136" spans="1:12" x14ac:dyDescent="0.3">
      <c r="A136" s="2"/>
      <c r="B136">
        <v>1.6E-2</v>
      </c>
      <c r="C136" s="10">
        <f t="shared" si="9"/>
        <v>2.3999999999999998E-3</v>
      </c>
      <c r="J136" s="2"/>
      <c r="L136" s="10">
        <f t="shared" si="11"/>
        <v>0</v>
      </c>
    </row>
    <row r="137" spans="1:12" x14ac:dyDescent="0.3">
      <c r="A137" s="2"/>
      <c r="B137">
        <v>0.13800000000000001</v>
      </c>
      <c r="C137" s="10">
        <f t="shared" si="9"/>
        <v>2.07E-2</v>
      </c>
      <c r="J137" s="2"/>
      <c r="L137" s="10">
        <f t="shared" si="11"/>
        <v>0</v>
      </c>
    </row>
    <row r="138" spans="1:12" x14ac:dyDescent="0.3">
      <c r="A138" s="2"/>
      <c r="B138">
        <v>6.3E-2</v>
      </c>
      <c r="C138" s="10">
        <f t="shared" si="9"/>
        <v>9.4500000000000001E-3</v>
      </c>
      <c r="J138" s="2"/>
      <c r="L138" s="10">
        <f t="shared" si="11"/>
        <v>0</v>
      </c>
    </row>
    <row r="139" spans="1:12" x14ac:dyDescent="0.3">
      <c r="A139" s="2"/>
      <c r="C139" s="10">
        <f t="shared" si="9"/>
        <v>0</v>
      </c>
      <c r="J139" s="2"/>
      <c r="L139" s="10">
        <f t="shared" si="11"/>
        <v>0</v>
      </c>
    </row>
    <row r="140" spans="1:12" x14ac:dyDescent="0.3">
      <c r="A140" s="2"/>
      <c r="B140" s="11" t="s">
        <v>0</v>
      </c>
      <c r="C140" s="12">
        <f>SUM(C112:C139)</f>
        <v>0.94199999999999984</v>
      </c>
      <c r="J140" s="2"/>
      <c r="K140" s="11" t="s">
        <v>0</v>
      </c>
      <c r="L140" s="12">
        <f>SUM(L112:L139)</f>
        <v>0</v>
      </c>
    </row>
    <row r="141" spans="1:12" x14ac:dyDescent="0.3">
      <c r="A141" s="2"/>
      <c r="B141" s="11"/>
      <c r="C141" s="12"/>
      <c r="J141" s="2"/>
      <c r="K141" s="11"/>
      <c r="L141" s="12"/>
    </row>
    <row r="142" spans="1:12" x14ac:dyDescent="0.3">
      <c r="A142" s="2"/>
      <c r="B142" s="11"/>
      <c r="C142" s="12"/>
      <c r="J142" s="2"/>
      <c r="K142" s="11"/>
      <c r="L142" s="12"/>
    </row>
    <row r="143" spans="1:12" x14ac:dyDescent="0.3">
      <c r="A143" s="19" t="s">
        <v>36</v>
      </c>
      <c r="B143" s="11"/>
      <c r="C143" s="12"/>
      <c r="J143" s="19" t="s">
        <v>36</v>
      </c>
      <c r="K143" s="11"/>
      <c r="L143" s="12"/>
    </row>
    <row r="144" spans="1:12" x14ac:dyDescent="0.3">
      <c r="A144" s="2"/>
      <c r="B144" t="s">
        <v>1</v>
      </c>
      <c r="C144" s="10" t="s">
        <v>50</v>
      </c>
      <c r="J144" s="2"/>
      <c r="K144" t="s">
        <v>1</v>
      </c>
      <c r="L144" s="10" t="s">
        <v>50</v>
      </c>
    </row>
    <row r="145" spans="1:12" x14ac:dyDescent="0.3">
      <c r="A145" s="74" t="s">
        <v>82</v>
      </c>
      <c r="B145" s="69">
        <v>0.76400000000000001</v>
      </c>
      <c r="C145" s="10">
        <f>B145*0.6</f>
        <v>0.45839999999999997</v>
      </c>
      <c r="J145" s="2"/>
      <c r="K145" s="11"/>
      <c r="L145" s="10">
        <f>K145*0.6</f>
        <v>0</v>
      </c>
    </row>
    <row r="146" spans="1:12" x14ac:dyDescent="0.3">
      <c r="A146" s="74" t="s">
        <v>84</v>
      </c>
      <c r="B146" s="69">
        <v>1.4E-2</v>
      </c>
      <c r="C146" s="10">
        <f t="shared" ref="C146:C152" si="12">B146*0.6</f>
        <v>8.3999999999999995E-3</v>
      </c>
      <c r="J146" s="2"/>
      <c r="K146" s="11"/>
      <c r="L146" s="10">
        <f t="shared" ref="L146:L172" si="13">K146*0.6</f>
        <v>0</v>
      </c>
    </row>
    <row r="147" spans="1:12" x14ac:dyDescent="0.3">
      <c r="A147" s="2"/>
      <c r="B147" s="69">
        <v>3.9E-2</v>
      </c>
      <c r="C147" s="10">
        <f t="shared" si="12"/>
        <v>2.3400000000000001E-2</v>
      </c>
      <c r="J147" s="2"/>
      <c r="K147" s="11"/>
      <c r="L147" s="10">
        <f t="shared" si="13"/>
        <v>0</v>
      </c>
    </row>
    <row r="148" spans="1:12" x14ac:dyDescent="0.3">
      <c r="A148" s="2"/>
      <c r="B148" s="69">
        <v>0.13100000000000001</v>
      </c>
      <c r="C148" s="10">
        <f t="shared" si="12"/>
        <v>7.8600000000000003E-2</v>
      </c>
      <c r="J148" s="2"/>
      <c r="K148" s="11"/>
      <c r="L148" s="10">
        <f t="shared" si="13"/>
        <v>0</v>
      </c>
    </row>
    <row r="149" spans="1:12" x14ac:dyDescent="0.3">
      <c r="A149" s="2"/>
      <c r="B149" s="69">
        <v>3.7999999999999999E-2</v>
      </c>
      <c r="C149" s="10">
        <f t="shared" si="12"/>
        <v>2.2799999999999997E-2</v>
      </c>
      <c r="J149" s="2"/>
      <c r="K149" s="11"/>
      <c r="L149" s="10">
        <f t="shared" si="13"/>
        <v>0</v>
      </c>
    </row>
    <row r="150" spans="1:12" x14ac:dyDescent="0.3">
      <c r="A150" s="2"/>
      <c r="B150" s="69">
        <v>0.107</v>
      </c>
      <c r="C150" s="10">
        <f t="shared" si="12"/>
        <v>6.4199999999999993E-2</v>
      </c>
      <c r="J150" s="2"/>
      <c r="K150" s="11"/>
      <c r="L150" s="10">
        <f t="shared" si="13"/>
        <v>0</v>
      </c>
    </row>
    <row r="151" spans="1:12" x14ac:dyDescent="0.3">
      <c r="A151" s="2"/>
      <c r="B151" s="69">
        <v>5.5E-2</v>
      </c>
      <c r="C151" s="10">
        <f t="shared" si="12"/>
        <v>3.3000000000000002E-2</v>
      </c>
      <c r="J151" s="2"/>
      <c r="L151" s="10">
        <f t="shared" si="13"/>
        <v>0</v>
      </c>
    </row>
    <row r="152" spans="1:12" x14ac:dyDescent="0.3">
      <c r="A152" s="2"/>
      <c r="B152" s="69">
        <v>0.112</v>
      </c>
      <c r="C152" s="10">
        <f t="shared" si="12"/>
        <v>6.7199999999999996E-2</v>
      </c>
      <c r="J152" s="2"/>
      <c r="L152" s="10">
        <f t="shared" si="13"/>
        <v>0</v>
      </c>
    </row>
    <row r="153" spans="1:12" x14ac:dyDescent="0.3">
      <c r="A153" s="2"/>
      <c r="B153" s="69">
        <v>2E-3</v>
      </c>
      <c r="C153" s="10">
        <f>B153*0.6</f>
        <v>1.1999999999999999E-3</v>
      </c>
      <c r="J153" s="2"/>
      <c r="L153" s="10">
        <f t="shared" si="13"/>
        <v>0</v>
      </c>
    </row>
    <row r="154" spans="1:12" x14ac:dyDescent="0.3">
      <c r="A154" s="2"/>
      <c r="B154" s="69">
        <v>3.2000000000000001E-2</v>
      </c>
      <c r="C154" s="10">
        <f t="shared" ref="C154:C172" si="14">B154*0.6</f>
        <v>1.9199999999999998E-2</v>
      </c>
      <c r="J154" s="2"/>
      <c r="L154" s="10">
        <f t="shared" si="13"/>
        <v>0</v>
      </c>
    </row>
    <row r="155" spans="1:12" x14ac:dyDescent="0.3">
      <c r="A155" s="2"/>
      <c r="B155" s="69">
        <v>1E-3</v>
      </c>
      <c r="C155" s="10">
        <f t="shared" si="14"/>
        <v>5.9999999999999995E-4</v>
      </c>
      <c r="J155" s="2"/>
      <c r="L155" s="10">
        <f t="shared" si="13"/>
        <v>0</v>
      </c>
    </row>
    <row r="156" spans="1:12" x14ac:dyDescent="0.3">
      <c r="A156" s="2"/>
      <c r="B156" s="69">
        <v>6.5000000000000002E-2</v>
      </c>
      <c r="C156" s="10">
        <f t="shared" si="14"/>
        <v>3.9E-2</v>
      </c>
      <c r="J156" s="2"/>
      <c r="L156" s="10">
        <f t="shared" si="13"/>
        <v>0</v>
      </c>
    </row>
    <row r="157" spans="1:12" x14ac:dyDescent="0.3">
      <c r="A157" s="2"/>
      <c r="B157" s="69">
        <v>1.4E-2</v>
      </c>
      <c r="C157" s="10">
        <f t="shared" si="14"/>
        <v>8.3999999999999995E-3</v>
      </c>
      <c r="J157" s="2"/>
      <c r="L157" s="10">
        <f t="shared" si="13"/>
        <v>0</v>
      </c>
    </row>
    <row r="158" spans="1:12" x14ac:dyDescent="0.3">
      <c r="A158" s="2"/>
      <c r="B158" s="69">
        <v>0.21199999999999999</v>
      </c>
      <c r="C158" s="10">
        <f t="shared" si="14"/>
        <v>0.12719999999999998</v>
      </c>
      <c r="J158" s="2"/>
      <c r="L158" s="10">
        <f t="shared" si="13"/>
        <v>0</v>
      </c>
    </row>
    <row r="159" spans="1:12" x14ac:dyDescent="0.3">
      <c r="A159" s="2"/>
      <c r="B159" s="69">
        <v>3.7999999999999999E-2</v>
      </c>
      <c r="C159" s="10">
        <f t="shared" si="14"/>
        <v>2.2799999999999997E-2</v>
      </c>
      <c r="J159" s="2"/>
      <c r="L159" s="10">
        <f t="shared" si="13"/>
        <v>0</v>
      </c>
    </row>
    <row r="160" spans="1:12" x14ac:dyDescent="0.3">
      <c r="A160" s="2"/>
      <c r="B160" s="69">
        <v>1E-3</v>
      </c>
      <c r="C160" s="10">
        <f t="shared" si="14"/>
        <v>5.9999999999999995E-4</v>
      </c>
      <c r="J160" s="2"/>
      <c r="L160" s="10">
        <f t="shared" si="13"/>
        <v>0</v>
      </c>
    </row>
    <row r="161" spans="1:12" x14ac:dyDescent="0.3">
      <c r="A161" s="2"/>
      <c r="B161" s="69">
        <v>1.9E-2</v>
      </c>
      <c r="C161" s="10">
        <f t="shared" si="14"/>
        <v>1.1399999999999999E-2</v>
      </c>
      <c r="J161" s="2"/>
      <c r="L161" s="10">
        <f t="shared" si="13"/>
        <v>0</v>
      </c>
    </row>
    <row r="162" spans="1:12" x14ac:dyDescent="0.3">
      <c r="A162" s="2"/>
      <c r="B162" s="69">
        <v>3.9E-2</v>
      </c>
      <c r="C162" s="10">
        <f t="shared" si="14"/>
        <v>2.3400000000000001E-2</v>
      </c>
      <c r="J162" s="2"/>
      <c r="L162" s="10">
        <f t="shared" si="13"/>
        <v>0</v>
      </c>
    </row>
    <row r="163" spans="1:12" x14ac:dyDescent="0.3">
      <c r="A163" s="2"/>
      <c r="B163" s="69">
        <v>9.1999999999999998E-2</v>
      </c>
      <c r="C163" s="10">
        <f t="shared" si="14"/>
        <v>5.5199999999999999E-2</v>
      </c>
      <c r="J163" s="2"/>
      <c r="L163" s="10">
        <f t="shared" si="13"/>
        <v>0</v>
      </c>
    </row>
    <row r="164" spans="1:12" x14ac:dyDescent="0.3">
      <c r="A164" s="2"/>
      <c r="B164" s="69">
        <v>1E-3</v>
      </c>
      <c r="C164" s="10">
        <f t="shared" si="14"/>
        <v>5.9999999999999995E-4</v>
      </c>
      <c r="J164" s="2"/>
      <c r="L164" s="10">
        <f t="shared" si="13"/>
        <v>0</v>
      </c>
    </row>
    <row r="165" spans="1:12" x14ac:dyDescent="0.3">
      <c r="A165" s="2"/>
      <c r="B165" s="69">
        <v>0.10199999999999999</v>
      </c>
      <c r="C165" s="10">
        <f t="shared" si="14"/>
        <v>6.1199999999999991E-2</v>
      </c>
      <c r="J165" s="2"/>
      <c r="L165" s="10">
        <f t="shared" si="13"/>
        <v>0</v>
      </c>
    </row>
    <row r="166" spans="1:12" x14ac:dyDescent="0.3">
      <c r="A166" s="2"/>
      <c r="B166" s="69">
        <v>4.9000000000000002E-2</v>
      </c>
      <c r="C166" s="10">
        <f t="shared" si="14"/>
        <v>2.9399999999999999E-2</v>
      </c>
      <c r="J166" s="2"/>
      <c r="L166" s="10">
        <f t="shared" si="13"/>
        <v>0</v>
      </c>
    </row>
    <row r="167" spans="1:12" x14ac:dyDescent="0.3">
      <c r="A167" s="2"/>
      <c r="B167" s="69">
        <v>2E-3</v>
      </c>
      <c r="C167" s="10">
        <f t="shared" si="14"/>
        <v>1.1999999999999999E-3</v>
      </c>
      <c r="J167" s="2"/>
      <c r="L167" s="10">
        <f t="shared" si="13"/>
        <v>0</v>
      </c>
    </row>
    <row r="168" spans="1:12" x14ac:dyDescent="0.3">
      <c r="A168" s="2"/>
      <c r="B168" s="69">
        <v>2E-3</v>
      </c>
      <c r="C168" s="10">
        <f t="shared" si="14"/>
        <v>1.1999999999999999E-3</v>
      </c>
      <c r="J168" s="2"/>
      <c r="L168" s="10">
        <f t="shared" si="13"/>
        <v>0</v>
      </c>
    </row>
    <row r="169" spans="1:12" x14ac:dyDescent="0.3">
      <c r="A169" s="2"/>
      <c r="B169" s="69">
        <v>5.0000000000000001E-3</v>
      </c>
      <c r="C169" s="10">
        <f t="shared" si="14"/>
        <v>3.0000000000000001E-3</v>
      </c>
      <c r="J169" s="2"/>
      <c r="L169" s="10">
        <f t="shared" si="13"/>
        <v>0</v>
      </c>
    </row>
    <row r="170" spans="1:12" x14ac:dyDescent="0.3">
      <c r="A170" s="2"/>
      <c r="B170" s="69">
        <v>4.2999999999999997E-2</v>
      </c>
      <c r="C170" s="10">
        <f t="shared" si="14"/>
        <v>2.5799999999999997E-2</v>
      </c>
      <c r="J170" s="2"/>
      <c r="L170" s="10">
        <f t="shared" si="13"/>
        <v>0</v>
      </c>
    </row>
    <row r="171" spans="1:12" x14ac:dyDescent="0.3">
      <c r="A171" s="2"/>
      <c r="B171" s="69">
        <v>1.9E-2</v>
      </c>
      <c r="C171" s="10">
        <f t="shared" si="14"/>
        <v>1.1399999999999999E-2</v>
      </c>
      <c r="J171" s="2"/>
      <c r="L171" s="10">
        <f t="shared" si="13"/>
        <v>0</v>
      </c>
    </row>
    <row r="172" spans="1:12" x14ac:dyDescent="0.3">
      <c r="A172" s="2"/>
      <c r="C172" s="10">
        <f t="shared" si="14"/>
        <v>0</v>
      </c>
      <c r="J172" s="2"/>
      <c r="L172" s="10">
        <f t="shared" si="13"/>
        <v>0</v>
      </c>
    </row>
    <row r="173" spans="1:12" x14ac:dyDescent="0.3">
      <c r="A173" s="2"/>
      <c r="B173" s="11" t="s">
        <v>0</v>
      </c>
      <c r="C173" s="12">
        <f>SUM(C145:C172)</f>
        <v>1.1988000000000003</v>
      </c>
      <c r="J173" s="2"/>
      <c r="K173" s="11" t="s">
        <v>0</v>
      </c>
      <c r="L173" s="12">
        <f>SUM(L145:L172)</f>
        <v>0</v>
      </c>
    </row>
    <row r="174" spans="1:12" x14ac:dyDescent="0.3">
      <c r="A174" s="2"/>
      <c r="B174" s="11"/>
      <c r="C174" s="12"/>
      <c r="J174" s="2"/>
      <c r="K174" s="11"/>
      <c r="L174" s="12"/>
    </row>
    <row r="175" spans="1:12" x14ac:dyDescent="0.3">
      <c r="A175" s="2"/>
      <c r="C175" s="10"/>
      <c r="J175" s="2"/>
      <c r="L175" s="10"/>
    </row>
    <row r="176" spans="1:12" x14ac:dyDescent="0.3">
      <c r="A176" s="15" t="s">
        <v>30</v>
      </c>
      <c r="C176" s="10"/>
      <c r="J176" s="15" t="s">
        <v>30</v>
      </c>
      <c r="L176" s="10"/>
    </row>
    <row r="177" spans="1:12" x14ac:dyDescent="0.3">
      <c r="A177" s="2"/>
      <c r="B177" t="s">
        <v>1</v>
      </c>
      <c r="C177" s="10" t="s">
        <v>50</v>
      </c>
      <c r="J177" s="2"/>
      <c r="K177" t="s">
        <v>1</v>
      </c>
      <c r="L177" s="10" t="s">
        <v>50</v>
      </c>
    </row>
    <row r="178" spans="1:12" x14ac:dyDescent="0.3">
      <c r="A178" s="2"/>
      <c r="C178" s="10">
        <f>B178*4</f>
        <v>0</v>
      </c>
      <c r="J178" s="2"/>
      <c r="L178" s="10">
        <f>K178*4</f>
        <v>0</v>
      </c>
    </row>
    <row r="179" spans="1:12" x14ac:dyDescent="0.3">
      <c r="A179" s="2"/>
      <c r="C179" s="10">
        <f t="shared" ref="C179:C185" si="15">B179*4</f>
        <v>0</v>
      </c>
      <c r="J179" s="2"/>
      <c r="L179" s="10">
        <f t="shared" ref="L179:L185" si="16">K179*4</f>
        <v>0</v>
      </c>
    </row>
    <row r="180" spans="1:12" x14ac:dyDescent="0.3">
      <c r="A180" s="2"/>
      <c r="C180" s="10">
        <f t="shared" si="15"/>
        <v>0</v>
      </c>
      <c r="J180" s="2"/>
      <c r="L180" s="10">
        <f t="shared" si="16"/>
        <v>0</v>
      </c>
    </row>
    <row r="181" spans="1:12" x14ac:dyDescent="0.3">
      <c r="A181" s="2"/>
      <c r="C181" s="10">
        <f t="shared" si="15"/>
        <v>0</v>
      </c>
      <c r="J181" s="2"/>
      <c r="L181" s="10">
        <f t="shared" si="16"/>
        <v>0</v>
      </c>
    </row>
    <row r="182" spans="1:12" x14ac:dyDescent="0.3">
      <c r="A182" s="2"/>
      <c r="C182" s="10">
        <f t="shared" si="15"/>
        <v>0</v>
      </c>
      <c r="J182" s="2"/>
      <c r="L182" s="10">
        <f t="shared" si="16"/>
        <v>0</v>
      </c>
    </row>
    <row r="183" spans="1:12" x14ac:dyDescent="0.3">
      <c r="A183" s="2"/>
      <c r="C183" s="10">
        <f t="shared" si="15"/>
        <v>0</v>
      </c>
      <c r="J183" s="2"/>
      <c r="L183" s="10">
        <f t="shared" si="16"/>
        <v>0</v>
      </c>
    </row>
    <row r="184" spans="1:12" x14ac:dyDescent="0.3">
      <c r="A184" s="2"/>
      <c r="C184" s="10">
        <f t="shared" si="15"/>
        <v>0</v>
      </c>
      <c r="J184" s="2"/>
      <c r="L184" s="10">
        <f t="shared" si="16"/>
        <v>0</v>
      </c>
    </row>
    <row r="185" spans="1:12" x14ac:dyDescent="0.3">
      <c r="A185" s="2"/>
      <c r="C185" s="10">
        <f t="shared" si="15"/>
        <v>0</v>
      </c>
      <c r="J185" s="2"/>
      <c r="L185" s="10">
        <f t="shared" si="16"/>
        <v>0</v>
      </c>
    </row>
    <row r="186" spans="1:12" x14ac:dyDescent="0.3">
      <c r="A186" s="2"/>
      <c r="B186" s="11" t="s">
        <v>0</v>
      </c>
      <c r="C186" s="12">
        <f>SUM(C178:C185)</f>
        <v>0</v>
      </c>
      <c r="J186" s="2"/>
      <c r="K186" s="11" t="s">
        <v>0</v>
      </c>
      <c r="L186" s="12">
        <f>SUM(L178:L185)</f>
        <v>0</v>
      </c>
    </row>
    <row r="187" spans="1:12" x14ac:dyDescent="0.3">
      <c r="A187" s="2"/>
      <c r="C187" s="10"/>
      <c r="J187" s="2"/>
      <c r="L187" s="10"/>
    </row>
    <row r="188" spans="1:12" x14ac:dyDescent="0.3">
      <c r="A188" s="2"/>
      <c r="C188" s="10"/>
      <c r="J188" s="2"/>
      <c r="L188" s="10"/>
    </row>
    <row r="189" spans="1:12" x14ac:dyDescent="0.3">
      <c r="A189" s="16" t="s">
        <v>31</v>
      </c>
      <c r="C189" s="10"/>
      <c r="J189" s="16" t="s">
        <v>31</v>
      </c>
      <c r="L189" s="10"/>
    </row>
    <row r="190" spans="1:12" x14ac:dyDescent="0.3">
      <c r="A190" s="2"/>
      <c r="B190" t="s">
        <v>1</v>
      </c>
      <c r="C190" s="10" t="s">
        <v>50</v>
      </c>
      <c r="J190" s="2"/>
      <c r="K190" t="s">
        <v>1</v>
      </c>
      <c r="L190" s="10" t="s">
        <v>50</v>
      </c>
    </row>
    <row r="191" spans="1:12" x14ac:dyDescent="0.3">
      <c r="A191" s="2"/>
      <c r="C191" s="10">
        <f>B191*4.22</f>
        <v>0</v>
      </c>
      <c r="J191" s="2"/>
      <c r="L191" s="10">
        <f>K191*4.22</f>
        <v>0</v>
      </c>
    </row>
    <row r="192" spans="1:12" x14ac:dyDescent="0.3">
      <c r="A192" s="2"/>
      <c r="C192" s="10">
        <f t="shared" ref="C192:C198" si="17">B192*4.22</f>
        <v>0</v>
      </c>
      <c r="J192" s="2"/>
      <c r="L192" s="10">
        <f t="shared" ref="L192:L198" si="18">K192*4.22</f>
        <v>0</v>
      </c>
    </row>
    <row r="193" spans="1:12" x14ac:dyDescent="0.3">
      <c r="A193" s="2"/>
      <c r="C193" s="10">
        <f t="shared" si="17"/>
        <v>0</v>
      </c>
      <c r="J193" s="2"/>
      <c r="L193" s="10">
        <f t="shared" si="18"/>
        <v>0</v>
      </c>
    </row>
    <row r="194" spans="1:12" x14ac:dyDescent="0.3">
      <c r="A194" s="2"/>
      <c r="C194" s="10">
        <f t="shared" si="17"/>
        <v>0</v>
      </c>
      <c r="J194" s="2"/>
      <c r="L194" s="10">
        <f t="shared" si="18"/>
        <v>0</v>
      </c>
    </row>
    <row r="195" spans="1:12" x14ac:dyDescent="0.3">
      <c r="A195" s="2"/>
      <c r="C195" s="10">
        <f t="shared" si="17"/>
        <v>0</v>
      </c>
      <c r="J195" s="2"/>
      <c r="L195" s="10">
        <f t="shared" si="18"/>
        <v>0</v>
      </c>
    </row>
    <row r="196" spans="1:12" x14ac:dyDescent="0.3">
      <c r="A196" s="2"/>
      <c r="C196" s="10">
        <f t="shared" si="17"/>
        <v>0</v>
      </c>
      <c r="J196" s="2"/>
      <c r="L196" s="10">
        <f t="shared" si="18"/>
        <v>0</v>
      </c>
    </row>
    <row r="197" spans="1:12" x14ac:dyDescent="0.3">
      <c r="A197" s="2"/>
      <c r="C197" s="10">
        <f t="shared" si="17"/>
        <v>0</v>
      </c>
      <c r="J197" s="2"/>
      <c r="L197" s="10">
        <f t="shared" si="18"/>
        <v>0</v>
      </c>
    </row>
    <row r="198" spans="1:12" x14ac:dyDescent="0.3">
      <c r="A198" s="2"/>
      <c r="C198" s="10">
        <f t="shared" si="17"/>
        <v>0</v>
      </c>
      <c r="J198" s="2"/>
      <c r="L198" s="10">
        <f t="shared" si="18"/>
        <v>0</v>
      </c>
    </row>
    <row r="199" spans="1:12" ht="15" thickBot="1" x14ac:dyDescent="0.35">
      <c r="A199" s="3"/>
      <c r="B199" s="13" t="s">
        <v>0</v>
      </c>
      <c r="C199" s="14">
        <f>SUM(C191:C198)</f>
        <v>0</v>
      </c>
      <c r="J199" s="3"/>
      <c r="K199" s="13" t="s">
        <v>0</v>
      </c>
      <c r="L199" s="14">
        <f>SUM(L191:L198)</f>
        <v>0</v>
      </c>
    </row>
  </sheetData>
  <mergeCells count="6">
    <mergeCell ref="A2:C2"/>
    <mergeCell ref="E2:H2"/>
    <mergeCell ref="E3:H3"/>
    <mergeCell ref="J2:L2"/>
    <mergeCell ref="N2:Q2"/>
    <mergeCell ref="N3:Q3"/>
  </mergeCells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59"/>
  <sheetViews>
    <sheetView tabSelected="1" topLeftCell="A37" zoomScale="70" zoomScaleNormal="70" workbookViewId="0">
      <selection activeCell="H61" sqref="H61"/>
    </sheetView>
  </sheetViews>
  <sheetFormatPr defaultRowHeight="14.4" x14ac:dyDescent="0.3"/>
  <cols>
    <col min="3" max="3" width="18.6640625" customWidth="1"/>
    <col min="4" max="4" width="26.88671875" customWidth="1"/>
    <col min="5" max="5" width="40.109375" customWidth="1"/>
    <col min="6" max="6" width="19" customWidth="1"/>
    <col min="7" max="7" width="29.6640625" customWidth="1"/>
    <col min="8" max="8" width="28.6640625" customWidth="1"/>
    <col min="9" max="9" width="26.5546875" customWidth="1"/>
    <col min="10" max="10" width="25" customWidth="1"/>
    <col min="11" max="11" width="19.33203125" customWidth="1"/>
    <col min="12" max="12" width="9.109375" style="1"/>
  </cols>
  <sheetData>
    <row r="1" spans="1:12" ht="21" x14ac:dyDescent="0.4">
      <c r="A1" s="85" t="s">
        <v>47</v>
      </c>
      <c r="B1" s="86"/>
      <c r="C1" s="86"/>
      <c r="D1" s="86"/>
      <c r="E1" s="87"/>
      <c r="F1" s="17"/>
      <c r="G1" s="17"/>
    </row>
    <row r="2" spans="1:12" ht="15" thickBot="1" x14ac:dyDescent="0.35">
      <c r="A2" s="33"/>
      <c r="B2" s="34"/>
      <c r="C2" s="34"/>
      <c r="D2" s="34"/>
      <c r="E2" s="35"/>
    </row>
    <row r="3" spans="1:12" x14ac:dyDescent="0.3">
      <c r="A3" s="36" t="s">
        <v>3</v>
      </c>
      <c r="B3" s="37"/>
      <c r="C3" s="37" t="s">
        <v>32</v>
      </c>
      <c r="D3" s="37" t="s">
        <v>33</v>
      </c>
      <c r="E3" s="37" t="s">
        <v>34</v>
      </c>
      <c r="F3" s="37" t="s">
        <v>35</v>
      </c>
      <c r="G3" s="37" t="s">
        <v>40</v>
      </c>
      <c r="H3" s="37" t="s">
        <v>39</v>
      </c>
      <c r="I3" s="37" t="s">
        <v>41</v>
      </c>
      <c r="J3" s="37" t="s">
        <v>42</v>
      </c>
      <c r="K3" s="38" t="s">
        <v>0</v>
      </c>
      <c r="L3"/>
    </row>
    <row r="4" spans="1:12" x14ac:dyDescent="0.3">
      <c r="A4" s="39">
        <v>2010</v>
      </c>
      <c r="B4" s="5"/>
      <c r="C4" s="4"/>
      <c r="D4" s="4"/>
      <c r="E4" s="4"/>
      <c r="F4" s="4"/>
      <c r="G4" s="4"/>
      <c r="H4" s="4"/>
      <c r="I4" s="4"/>
      <c r="J4" s="4"/>
      <c r="K4" s="40"/>
      <c r="L4"/>
    </row>
    <row r="5" spans="1:12" x14ac:dyDescent="0.3">
      <c r="A5" s="39">
        <v>2011</v>
      </c>
      <c r="B5" s="5"/>
      <c r="C5" s="4"/>
      <c r="D5" s="4"/>
      <c r="E5" s="4"/>
      <c r="F5" s="4"/>
      <c r="G5" s="4"/>
      <c r="H5" s="4"/>
      <c r="I5" s="4"/>
      <c r="J5" s="4"/>
      <c r="K5" s="40"/>
      <c r="L5"/>
    </row>
    <row r="6" spans="1:12" x14ac:dyDescent="0.3">
      <c r="A6" s="39">
        <v>2012</v>
      </c>
      <c r="B6" s="5"/>
      <c r="C6" s="4"/>
      <c r="D6" s="4"/>
      <c r="E6" s="4"/>
      <c r="F6" s="4"/>
      <c r="G6" s="4"/>
      <c r="H6" s="4"/>
      <c r="I6" s="4"/>
      <c r="J6" s="4"/>
      <c r="K6" s="40"/>
      <c r="L6"/>
    </row>
    <row r="7" spans="1:12" x14ac:dyDescent="0.3">
      <c r="A7" s="39">
        <v>2013</v>
      </c>
      <c r="B7" s="5"/>
      <c r="C7" s="4"/>
      <c r="D7" s="4"/>
      <c r="E7" s="4"/>
      <c r="F7" s="4"/>
      <c r="G7" s="4"/>
      <c r="H7" s="4"/>
      <c r="I7" s="4"/>
      <c r="J7" s="4"/>
      <c r="K7" s="40"/>
      <c r="L7"/>
    </row>
    <row r="8" spans="1:12" x14ac:dyDescent="0.3">
      <c r="A8" s="39">
        <v>2014</v>
      </c>
      <c r="B8" s="5"/>
      <c r="C8" s="4"/>
      <c r="D8" s="4"/>
      <c r="E8" s="4"/>
      <c r="F8" s="4"/>
      <c r="G8" s="4"/>
      <c r="H8" s="4"/>
      <c r="I8" s="4"/>
      <c r="J8" s="4"/>
      <c r="K8" s="40"/>
      <c r="L8"/>
    </row>
    <row r="9" spans="1:12" x14ac:dyDescent="0.3">
      <c r="A9" s="39">
        <v>2015</v>
      </c>
      <c r="B9" s="5"/>
      <c r="C9" s="4"/>
      <c r="D9" s="4"/>
      <c r="E9" s="4"/>
      <c r="F9" s="4"/>
      <c r="G9" s="4"/>
      <c r="H9" s="4"/>
      <c r="I9" s="4"/>
      <c r="J9" s="4"/>
      <c r="K9" s="40"/>
      <c r="L9"/>
    </row>
    <row r="10" spans="1:12" x14ac:dyDescent="0.3">
      <c r="A10" s="39">
        <v>2016</v>
      </c>
      <c r="B10" s="5"/>
      <c r="C10" s="4">
        <v>24.2</v>
      </c>
      <c r="D10" s="4">
        <v>57.8</v>
      </c>
      <c r="E10" s="4">
        <v>3.0800000000000001E-2</v>
      </c>
      <c r="F10" s="4">
        <v>1.6E-2</v>
      </c>
      <c r="G10" s="4">
        <v>0</v>
      </c>
      <c r="H10" s="4">
        <v>0</v>
      </c>
      <c r="I10" s="4">
        <v>0</v>
      </c>
      <c r="J10" s="4">
        <v>0</v>
      </c>
      <c r="K10" s="40">
        <f t="shared" ref="K10" si="0">SUM(C10,D10,E10,F10,G10,H10,I10,J10,)</f>
        <v>82.046800000000005</v>
      </c>
      <c r="L10"/>
    </row>
    <row r="11" spans="1:12" x14ac:dyDescent="0.3">
      <c r="A11" s="39">
        <v>2017</v>
      </c>
      <c r="B11" s="5"/>
      <c r="C11" s="4">
        <v>87.36</v>
      </c>
      <c r="D11" s="4">
        <v>69.2</v>
      </c>
      <c r="E11" s="4">
        <v>0</v>
      </c>
      <c r="F11" s="4">
        <v>1.71</v>
      </c>
      <c r="G11" s="4">
        <v>0.45600000000000002</v>
      </c>
      <c r="H11" s="4">
        <v>0</v>
      </c>
      <c r="I11" s="4">
        <v>0</v>
      </c>
      <c r="J11" s="4">
        <v>0</v>
      </c>
      <c r="K11" s="40">
        <f>SUM(C11,D11,E11,F11,G11,H11,I11,J11,)</f>
        <v>158.726</v>
      </c>
      <c r="L11"/>
    </row>
    <row r="12" spans="1:12" x14ac:dyDescent="0.3">
      <c r="A12" s="22">
        <v>2018</v>
      </c>
      <c r="B12" s="5"/>
      <c r="C12" s="4">
        <v>533.20000000000005</v>
      </c>
      <c r="D12" s="4">
        <v>27.92</v>
      </c>
      <c r="E12" s="4">
        <v>0</v>
      </c>
      <c r="F12" s="4">
        <v>8.5246879999999994</v>
      </c>
      <c r="G12" s="4">
        <v>2.27325</v>
      </c>
      <c r="H12" s="4">
        <v>4.6760000000000002</v>
      </c>
      <c r="I12" s="4">
        <v>0</v>
      </c>
      <c r="J12" s="4">
        <v>0</v>
      </c>
      <c r="K12" s="62">
        <f>SUM(C12:J12)</f>
        <v>576.59393799999998</v>
      </c>
      <c r="L12"/>
    </row>
    <row r="13" spans="1:12" ht="15" thickBot="1" x14ac:dyDescent="0.35">
      <c r="A13" s="67">
        <v>2019</v>
      </c>
      <c r="B13" s="41"/>
      <c r="C13" s="42">
        <v>288.89999999999998</v>
      </c>
      <c r="D13" s="42">
        <v>0</v>
      </c>
      <c r="E13" s="42">
        <v>0</v>
      </c>
      <c r="F13" s="42">
        <v>10.01426</v>
      </c>
      <c r="G13" s="42">
        <v>2.6704690000000002</v>
      </c>
      <c r="H13" s="42">
        <v>3.3675000000000002</v>
      </c>
      <c r="I13" s="42">
        <v>0</v>
      </c>
      <c r="J13" s="42">
        <v>0.79125000000000001</v>
      </c>
      <c r="K13" s="68">
        <f>SUM(C13:J13)</f>
        <v>305.74347899999998</v>
      </c>
      <c r="L13"/>
    </row>
    <row r="15" spans="1:12" ht="15" thickBot="1" x14ac:dyDescent="0.35"/>
    <row r="16" spans="1:12" ht="21" x14ac:dyDescent="0.4">
      <c r="A16" s="88" t="s">
        <v>48</v>
      </c>
      <c r="B16" s="89"/>
      <c r="C16" s="89"/>
      <c r="D16" s="89"/>
      <c r="E16" s="90"/>
    </row>
    <row r="17" spans="1:11" ht="15" thickBot="1" x14ac:dyDescent="0.35">
      <c r="A17" s="43"/>
      <c r="B17" s="44"/>
      <c r="C17" s="44"/>
      <c r="D17" s="44"/>
      <c r="E17" s="45"/>
    </row>
    <row r="18" spans="1:11" x14ac:dyDescent="0.3">
      <c r="A18" s="36" t="s">
        <v>3</v>
      </c>
      <c r="B18" s="37"/>
      <c r="C18" s="37" t="s">
        <v>32</v>
      </c>
      <c r="D18" s="37" t="s">
        <v>33</v>
      </c>
      <c r="E18" s="37" t="s">
        <v>34</v>
      </c>
      <c r="F18" s="37" t="s">
        <v>35</v>
      </c>
      <c r="G18" s="37" t="s">
        <v>40</v>
      </c>
      <c r="H18" s="37" t="s">
        <v>39</v>
      </c>
      <c r="I18" s="37" t="s">
        <v>41</v>
      </c>
      <c r="J18" s="37" t="s">
        <v>42</v>
      </c>
      <c r="K18" s="38" t="s">
        <v>0</v>
      </c>
    </row>
    <row r="19" spans="1:11" x14ac:dyDescent="0.3">
      <c r="A19" s="39">
        <v>2010</v>
      </c>
      <c r="B19" s="5"/>
      <c r="C19" s="4"/>
      <c r="D19" s="4"/>
      <c r="E19" s="4"/>
      <c r="F19" s="4"/>
      <c r="G19" s="4"/>
      <c r="H19" s="4"/>
      <c r="I19" s="4"/>
      <c r="J19" s="4"/>
      <c r="K19" s="40"/>
    </row>
    <row r="20" spans="1:11" x14ac:dyDescent="0.3">
      <c r="A20" s="39">
        <v>2011</v>
      </c>
      <c r="B20" s="5"/>
      <c r="C20" s="4"/>
      <c r="D20" s="4"/>
      <c r="E20" s="4"/>
      <c r="F20" s="4"/>
      <c r="G20" s="4"/>
      <c r="H20" s="4"/>
      <c r="I20" s="4"/>
      <c r="J20" s="4"/>
      <c r="K20" s="40"/>
    </row>
    <row r="21" spans="1:11" x14ac:dyDescent="0.3">
      <c r="A21" s="39">
        <v>2012</v>
      </c>
      <c r="B21" s="5"/>
      <c r="C21" s="4"/>
      <c r="D21" s="4"/>
      <c r="E21" s="4"/>
      <c r="F21" s="4"/>
      <c r="G21" s="4"/>
      <c r="H21" s="4"/>
      <c r="I21" s="4"/>
      <c r="J21" s="4"/>
      <c r="K21" s="40"/>
    </row>
    <row r="22" spans="1:11" x14ac:dyDescent="0.3">
      <c r="A22" s="39">
        <v>2013</v>
      </c>
      <c r="B22" s="5"/>
      <c r="C22" s="4"/>
      <c r="D22" s="4"/>
      <c r="E22" s="4"/>
      <c r="F22" s="4"/>
      <c r="G22" s="4"/>
      <c r="H22" s="4"/>
      <c r="I22" s="4"/>
      <c r="J22" s="4"/>
      <c r="K22" s="40"/>
    </row>
    <row r="23" spans="1:11" x14ac:dyDescent="0.3">
      <c r="A23" s="39">
        <v>2014</v>
      </c>
      <c r="B23" s="5"/>
      <c r="C23" s="4"/>
      <c r="D23" s="4"/>
      <c r="E23" s="4"/>
      <c r="F23" s="4"/>
      <c r="G23" s="4"/>
      <c r="H23" s="4"/>
      <c r="I23" s="4"/>
      <c r="J23" s="4"/>
      <c r="K23" s="40"/>
    </row>
    <row r="24" spans="1:11" x14ac:dyDescent="0.3">
      <c r="A24" s="39">
        <v>2015</v>
      </c>
      <c r="B24" s="5"/>
      <c r="C24" s="4"/>
      <c r="D24" s="4"/>
      <c r="E24" s="4"/>
      <c r="F24" s="4"/>
      <c r="G24" s="4"/>
      <c r="H24" s="4"/>
      <c r="I24" s="4"/>
      <c r="J24" s="4"/>
      <c r="K24" s="40"/>
    </row>
    <row r="25" spans="1:11" x14ac:dyDescent="0.3">
      <c r="A25" s="39">
        <v>2016</v>
      </c>
      <c r="B25" s="5"/>
      <c r="C25" s="4">
        <v>903.2</v>
      </c>
      <c r="D25" s="4">
        <v>0</v>
      </c>
      <c r="E25" s="4">
        <v>0</v>
      </c>
      <c r="F25" s="4">
        <v>53.915624999999999</v>
      </c>
      <c r="G25" s="4">
        <v>14.3775</v>
      </c>
      <c r="H25" s="4">
        <v>0</v>
      </c>
      <c r="I25" s="4">
        <v>0</v>
      </c>
      <c r="J25" s="4">
        <v>0</v>
      </c>
      <c r="K25" s="40">
        <f>SUM(C25:J25)</f>
        <v>971.49312500000008</v>
      </c>
    </row>
    <row r="26" spans="1:11" x14ac:dyDescent="0.3">
      <c r="A26" s="39">
        <v>2017</v>
      </c>
      <c r="B26" s="5"/>
      <c r="C26" s="4">
        <v>1025.32</v>
      </c>
      <c r="D26" s="4">
        <v>0</v>
      </c>
      <c r="E26" s="4">
        <v>0</v>
      </c>
      <c r="F26" s="4">
        <v>24.795000000000002</v>
      </c>
      <c r="G26" s="4">
        <v>6.6120000000000001</v>
      </c>
      <c r="H26" s="4">
        <v>0</v>
      </c>
      <c r="I26" s="4">
        <v>0</v>
      </c>
      <c r="J26" s="4">
        <v>0</v>
      </c>
      <c r="K26" s="40">
        <f>SUM(C26:J26)</f>
        <v>1056.7270000000001</v>
      </c>
    </row>
    <row r="27" spans="1:11" x14ac:dyDescent="0.3">
      <c r="A27" s="39">
        <v>2018</v>
      </c>
      <c r="B27" s="5"/>
      <c r="C27" s="4">
        <v>679.76</v>
      </c>
      <c r="D27" s="4">
        <v>0</v>
      </c>
      <c r="E27" s="4">
        <v>0</v>
      </c>
      <c r="F27" s="4">
        <v>22.97813</v>
      </c>
      <c r="G27" s="4">
        <v>6.1275000000000004</v>
      </c>
      <c r="H27" s="4">
        <v>0</v>
      </c>
      <c r="I27" s="4">
        <v>0</v>
      </c>
      <c r="J27" s="4">
        <v>0</v>
      </c>
      <c r="K27" s="40">
        <f>SUM(C27:J27)</f>
        <v>708.86563000000001</v>
      </c>
    </row>
    <row r="28" spans="1:11" ht="15" thickBot="1" x14ac:dyDescent="0.35">
      <c r="A28" s="67">
        <v>2019</v>
      </c>
      <c r="B28" s="41"/>
      <c r="C28" s="42">
        <v>147.22</v>
      </c>
      <c r="D28" s="42">
        <v>0</v>
      </c>
      <c r="E28" s="42">
        <v>0</v>
      </c>
      <c r="F28" s="72">
        <v>3.02589</v>
      </c>
      <c r="G28" s="72">
        <v>0.80690300000000004</v>
      </c>
      <c r="H28" s="71">
        <v>0</v>
      </c>
      <c r="I28" s="42">
        <v>0</v>
      </c>
      <c r="J28" s="42">
        <v>0</v>
      </c>
      <c r="K28" s="68">
        <f>SUM(C28:J28)</f>
        <v>151.05279300000001</v>
      </c>
    </row>
    <row r="30" spans="1:11" ht="15" thickBot="1" x14ac:dyDescent="0.35"/>
    <row r="31" spans="1:11" ht="21" x14ac:dyDescent="0.4">
      <c r="A31" s="91" t="s">
        <v>51</v>
      </c>
      <c r="B31" s="92"/>
      <c r="C31" s="92"/>
      <c r="D31" s="92"/>
      <c r="E31" s="93"/>
    </row>
    <row r="32" spans="1:11" ht="15" thickBot="1" x14ac:dyDescent="0.35">
      <c r="A32" s="46"/>
      <c r="B32" s="47"/>
      <c r="C32" s="47"/>
      <c r="D32" s="47"/>
      <c r="E32" s="48"/>
    </row>
    <row r="33" spans="1:11" x14ac:dyDescent="0.3">
      <c r="A33" s="36" t="s">
        <v>3</v>
      </c>
      <c r="B33" s="37"/>
      <c r="C33" s="37" t="s">
        <v>32</v>
      </c>
      <c r="D33" s="37" t="s">
        <v>33</v>
      </c>
      <c r="E33" s="37" t="s">
        <v>34</v>
      </c>
      <c r="F33" s="37" t="s">
        <v>35</v>
      </c>
      <c r="G33" s="37" t="s">
        <v>40</v>
      </c>
      <c r="H33" s="37" t="s">
        <v>39</v>
      </c>
      <c r="I33" s="37" t="s">
        <v>41</v>
      </c>
      <c r="J33" s="37" t="s">
        <v>42</v>
      </c>
      <c r="K33" s="38" t="s">
        <v>0</v>
      </c>
    </row>
    <row r="34" spans="1:11" x14ac:dyDescent="0.3">
      <c r="A34" s="39">
        <v>2010</v>
      </c>
      <c r="B34" s="5"/>
      <c r="C34" s="4">
        <v>526.84</v>
      </c>
      <c r="E34" s="4"/>
      <c r="F34" s="4">
        <v>43.275939999999999</v>
      </c>
      <c r="G34" s="4">
        <v>11.54025</v>
      </c>
      <c r="H34" s="4">
        <v>2.9518800000000001</v>
      </c>
      <c r="I34" s="4"/>
      <c r="J34" s="4">
        <v>54.015999999999998</v>
      </c>
      <c r="K34" s="40">
        <f t="shared" ref="K34:K40" si="1">SUM(C34,D34,E34,F34,G34,H34,I34,J34,)</f>
        <v>638.62406999999996</v>
      </c>
    </row>
    <row r="35" spans="1:11" x14ac:dyDescent="0.3">
      <c r="A35" s="39">
        <v>2011</v>
      </c>
      <c r="B35" s="5"/>
      <c r="C35" s="4">
        <v>550.88</v>
      </c>
      <c r="D35" s="4"/>
      <c r="E35" s="4"/>
      <c r="F35" s="4">
        <v>53.668125000000011</v>
      </c>
      <c r="G35" s="4">
        <v>14.311500000000001</v>
      </c>
      <c r="H35" s="4"/>
      <c r="I35" s="4"/>
      <c r="J35" s="4"/>
      <c r="K35" s="40">
        <f t="shared" si="1"/>
        <v>618.85962500000005</v>
      </c>
    </row>
    <row r="36" spans="1:11" x14ac:dyDescent="0.3">
      <c r="A36" s="39">
        <v>2012</v>
      </c>
      <c r="B36" s="5"/>
      <c r="C36" s="4">
        <v>677.44</v>
      </c>
      <c r="D36" s="4"/>
      <c r="E36" s="4"/>
      <c r="F36" s="4">
        <v>135.9169</v>
      </c>
      <c r="G36" s="4">
        <v>36.244500000000002</v>
      </c>
      <c r="H36" s="4">
        <v>0.17460000000000001</v>
      </c>
      <c r="I36" s="4"/>
      <c r="J36" s="4"/>
      <c r="K36" s="40">
        <f t="shared" si="1"/>
        <v>849.77600000000007</v>
      </c>
    </row>
    <row r="37" spans="1:11" x14ac:dyDescent="0.3">
      <c r="A37" s="39">
        <v>2013</v>
      </c>
      <c r="B37" s="5"/>
      <c r="C37" s="4">
        <v>1480.76</v>
      </c>
      <c r="D37" s="4">
        <v>28</v>
      </c>
      <c r="E37" s="4"/>
      <c r="F37" s="4">
        <v>104.7206</v>
      </c>
      <c r="G37" s="4">
        <v>27.9255</v>
      </c>
      <c r="H37" s="4"/>
      <c r="I37" s="4"/>
      <c r="J37" s="4"/>
      <c r="K37" s="40">
        <f t="shared" si="1"/>
        <v>1641.4061000000002</v>
      </c>
    </row>
    <row r="38" spans="1:11" x14ac:dyDescent="0.3">
      <c r="A38" s="39">
        <v>2014</v>
      </c>
      <c r="B38" s="5"/>
      <c r="C38" s="4">
        <v>1535.364</v>
      </c>
      <c r="D38" s="4"/>
      <c r="E38" s="4"/>
      <c r="F38" s="4">
        <v>19.547578125000001</v>
      </c>
      <c r="G38" s="4">
        <v>5.2126874999999995</v>
      </c>
      <c r="H38" s="4"/>
      <c r="I38" s="4"/>
      <c r="J38" s="4"/>
      <c r="K38" s="40">
        <f t="shared" si="1"/>
        <v>1560.1242656249999</v>
      </c>
    </row>
    <row r="39" spans="1:11" x14ac:dyDescent="0.3">
      <c r="A39" s="39">
        <v>2015</v>
      </c>
      <c r="B39" s="5"/>
      <c r="C39" s="4"/>
      <c r="D39" s="4">
        <v>16.578400000000002</v>
      </c>
      <c r="E39" s="4"/>
      <c r="F39" s="4"/>
      <c r="G39" s="4"/>
      <c r="H39" s="4"/>
      <c r="I39" s="4"/>
      <c r="J39" s="4"/>
      <c r="K39" s="40">
        <f t="shared" si="1"/>
        <v>16.578400000000002</v>
      </c>
    </row>
    <row r="40" spans="1:11" x14ac:dyDescent="0.3">
      <c r="A40" s="39">
        <v>2016</v>
      </c>
      <c r="B40" s="5"/>
      <c r="C40" s="4">
        <v>927.4</v>
      </c>
      <c r="D40" s="4">
        <v>57.8</v>
      </c>
      <c r="E40" s="4">
        <v>1.6E-2</v>
      </c>
      <c r="F40" s="4">
        <v>53.915624999999999</v>
      </c>
      <c r="G40" s="4">
        <v>14.3775</v>
      </c>
      <c r="H40" s="4">
        <v>0</v>
      </c>
      <c r="I40" s="4">
        <v>0</v>
      </c>
      <c r="J40" s="4">
        <v>0</v>
      </c>
      <c r="K40" s="40">
        <f t="shared" si="1"/>
        <v>1053.509125</v>
      </c>
    </row>
    <row r="41" spans="1:11" x14ac:dyDescent="0.3">
      <c r="A41" s="39">
        <v>2017</v>
      </c>
      <c r="B41" s="5"/>
      <c r="C41" s="4">
        <v>1148.68</v>
      </c>
      <c r="D41" s="4">
        <v>69.2</v>
      </c>
      <c r="E41" s="4">
        <v>0</v>
      </c>
      <c r="F41" s="4">
        <v>26.504999999999999</v>
      </c>
      <c r="G41" s="4">
        <v>7.0679999999999996</v>
      </c>
      <c r="H41" s="4">
        <v>0</v>
      </c>
      <c r="I41" s="4">
        <v>0</v>
      </c>
      <c r="J41" s="4">
        <v>0</v>
      </c>
      <c r="K41" s="40">
        <f>SUM(C41,D41,E41,F41,G41,H41,I41,J41,)</f>
        <v>1251.4530000000002</v>
      </c>
    </row>
    <row r="42" spans="1:11" x14ac:dyDescent="0.3">
      <c r="A42" s="63">
        <v>2018</v>
      </c>
      <c r="B42" s="64"/>
      <c r="C42" s="65">
        <f t="shared" ref="C42:J42" si="2">SUM(C12,C27)</f>
        <v>1212.96</v>
      </c>
      <c r="D42" s="65">
        <f t="shared" si="2"/>
        <v>27.92</v>
      </c>
      <c r="E42" s="65">
        <f t="shared" si="2"/>
        <v>0</v>
      </c>
      <c r="F42" s="65">
        <f t="shared" si="2"/>
        <v>31.502817999999998</v>
      </c>
      <c r="G42" s="65">
        <f t="shared" si="2"/>
        <v>8.4007500000000004</v>
      </c>
      <c r="H42" s="65">
        <f t="shared" si="2"/>
        <v>4.6760000000000002</v>
      </c>
      <c r="I42" s="65">
        <f t="shared" si="2"/>
        <v>0</v>
      </c>
      <c r="J42" s="65">
        <f t="shared" si="2"/>
        <v>0</v>
      </c>
      <c r="K42" s="66">
        <f>SUM(C42:J42)</f>
        <v>1285.459568</v>
      </c>
    </row>
    <row r="43" spans="1:11" ht="15" thickBot="1" x14ac:dyDescent="0.35">
      <c r="A43" s="67">
        <v>2019</v>
      </c>
      <c r="B43" s="41"/>
      <c r="C43" s="42">
        <f t="shared" ref="C43:J43" si="3">SUM(C13,C28)</f>
        <v>436.12</v>
      </c>
      <c r="D43" s="42">
        <f t="shared" si="3"/>
        <v>0</v>
      </c>
      <c r="E43" s="42">
        <f t="shared" si="3"/>
        <v>0</v>
      </c>
      <c r="F43" s="42">
        <f t="shared" si="3"/>
        <v>13.040150000000001</v>
      </c>
      <c r="G43" s="42">
        <f t="shared" si="3"/>
        <v>3.4773720000000004</v>
      </c>
      <c r="H43" s="42">
        <f t="shared" si="3"/>
        <v>3.3675000000000002</v>
      </c>
      <c r="I43" s="42">
        <f t="shared" si="3"/>
        <v>0</v>
      </c>
      <c r="J43" s="42">
        <f t="shared" si="3"/>
        <v>0.79125000000000001</v>
      </c>
      <c r="K43" s="68">
        <f>SUM(C43:J43)</f>
        <v>456.79627199999999</v>
      </c>
    </row>
    <row r="48" spans="1:11" x14ac:dyDescent="0.3">
      <c r="H48" s="22" t="s">
        <v>3</v>
      </c>
      <c r="I48" s="30" t="s">
        <v>56</v>
      </c>
      <c r="J48" s="31" t="s">
        <v>57</v>
      </c>
      <c r="K48" s="32" t="s">
        <v>58</v>
      </c>
    </row>
    <row r="49" spans="8:11" x14ac:dyDescent="0.3">
      <c r="H49" s="5">
        <v>2010</v>
      </c>
      <c r="I49" s="29">
        <v>0</v>
      </c>
      <c r="J49" s="29">
        <v>0</v>
      </c>
      <c r="K49" s="5">
        <v>638.62406999999996</v>
      </c>
    </row>
    <row r="50" spans="8:11" x14ac:dyDescent="0.3">
      <c r="H50" s="5">
        <v>2011</v>
      </c>
      <c r="I50" s="28">
        <v>0</v>
      </c>
      <c r="J50" s="28">
        <v>0</v>
      </c>
      <c r="K50" s="5">
        <v>618.85962500000005</v>
      </c>
    </row>
    <row r="51" spans="8:11" x14ac:dyDescent="0.3">
      <c r="H51" s="5">
        <v>2012</v>
      </c>
      <c r="I51" s="28">
        <v>0</v>
      </c>
      <c r="J51" s="28">
        <v>0</v>
      </c>
      <c r="K51" s="5">
        <v>849.77600000000007</v>
      </c>
    </row>
    <row r="52" spans="8:11" x14ac:dyDescent="0.3">
      <c r="H52" s="5">
        <v>2013</v>
      </c>
      <c r="I52" s="28">
        <v>0</v>
      </c>
      <c r="J52" s="28">
        <v>0</v>
      </c>
      <c r="K52" s="5">
        <v>1641.4061000000002</v>
      </c>
    </row>
    <row r="53" spans="8:11" x14ac:dyDescent="0.3">
      <c r="H53" s="5">
        <v>2014</v>
      </c>
      <c r="I53" s="28">
        <v>0</v>
      </c>
      <c r="J53" s="28">
        <v>0</v>
      </c>
      <c r="K53" s="5">
        <v>1560.1242656249999</v>
      </c>
    </row>
    <row r="54" spans="8:11" x14ac:dyDescent="0.3">
      <c r="H54" s="5">
        <v>2015</v>
      </c>
      <c r="I54" s="28">
        <v>0</v>
      </c>
      <c r="J54" s="28">
        <v>0</v>
      </c>
      <c r="K54" s="5">
        <v>16.578400000000002</v>
      </c>
    </row>
    <row r="55" spans="8:11" x14ac:dyDescent="0.3">
      <c r="H55" s="5">
        <v>2016</v>
      </c>
      <c r="I55" s="28">
        <v>82.046800000000005</v>
      </c>
      <c r="J55" s="28">
        <v>971.49312500000008</v>
      </c>
      <c r="K55" s="5">
        <v>1053.509125</v>
      </c>
    </row>
    <row r="56" spans="8:11" x14ac:dyDescent="0.3">
      <c r="H56" s="5">
        <v>2017</v>
      </c>
      <c r="I56" s="28">
        <v>158.726</v>
      </c>
      <c r="J56" s="28">
        <v>1056.7270000000001</v>
      </c>
      <c r="K56" s="5">
        <v>1251.4530000000002</v>
      </c>
    </row>
    <row r="57" spans="8:11" x14ac:dyDescent="0.3">
      <c r="H57" s="5">
        <v>2018</v>
      </c>
      <c r="I57" s="28">
        <v>576.59</v>
      </c>
      <c r="J57" s="28">
        <v>708.87</v>
      </c>
      <c r="K57" s="5">
        <v>1285.46</v>
      </c>
    </row>
    <row r="58" spans="8:11" x14ac:dyDescent="0.3">
      <c r="H58" s="70">
        <v>2019</v>
      </c>
      <c r="I58" s="28">
        <v>305.74</v>
      </c>
      <c r="J58" s="28">
        <v>151.05000000000001</v>
      </c>
      <c r="K58" s="70">
        <v>456.8</v>
      </c>
    </row>
    <row r="59" spans="8:11" x14ac:dyDescent="0.3">
      <c r="H59" s="70">
        <v>2020</v>
      </c>
      <c r="I59" s="28">
        <v>792.67330000000004</v>
      </c>
      <c r="J59" s="28">
        <v>238</v>
      </c>
      <c r="K59" s="75">
        <v>1030.67</v>
      </c>
    </row>
  </sheetData>
  <mergeCells count="3">
    <mergeCell ref="A1:E1"/>
    <mergeCell ref="A16:E16"/>
    <mergeCell ref="A31:E3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E601-8041-43EA-8F55-CC561EDEBF55}">
  <dimension ref="A1:L9"/>
  <sheetViews>
    <sheetView workbookViewId="0">
      <selection activeCell="L33" sqref="L33"/>
    </sheetView>
  </sheetViews>
  <sheetFormatPr defaultRowHeight="14.4" x14ac:dyDescent="0.3"/>
  <cols>
    <col min="1" max="1" width="10" bestFit="1" customWidth="1"/>
    <col min="2" max="2" width="25.88671875" customWidth="1"/>
    <col min="4" max="4" width="12.6640625" bestFit="1" customWidth="1"/>
    <col min="5" max="6" width="9.109375" customWidth="1"/>
    <col min="7" max="7" width="7" style="18" bestFit="1" customWidth="1"/>
    <col min="8" max="9" width="9.109375" customWidth="1"/>
    <col min="10" max="10" width="9.109375" style="18"/>
    <col min="11" max="12" width="16" bestFit="1" customWidth="1"/>
  </cols>
  <sheetData>
    <row r="1" spans="1:12" x14ac:dyDescent="0.3">
      <c r="A1" t="s">
        <v>4</v>
      </c>
      <c r="D1" t="s">
        <v>7</v>
      </c>
      <c r="E1" t="s">
        <v>20</v>
      </c>
      <c r="F1" t="s">
        <v>18</v>
      </c>
      <c r="G1" s="18" t="s">
        <v>49</v>
      </c>
      <c r="H1" t="s">
        <v>19</v>
      </c>
      <c r="I1" t="s">
        <v>21</v>
      </c>
      <c r="J1" s="18" t="s">
        <v>22</v>
      </c>
      <c r="K1" t="s">
        <v>23</v>
      </c>
      <c r="L1" t="s">
        <v>24</v>
      </c>
    </row>
    <row r="2" spans="1:12" x14ac:dyDescent="0.3">
      <c r="A2" t="s">
        <v>5</v>
      </c>
      <c r="B2" t="s">
        <v>6</v>
      </c>
      <c r="C2" t="s">
        <v>1</v>
      </c>
      <c r="D2">
        <v>4</v>
      </c>
      <c r="E2">
        <v>6.05</v>
      </c>
      <c r="F2">
        <v>225.8</v>
      </c>
      <c r="G2" s="18">
        <f>SUM(E2:F2)</f>
        <v>231.85000000000002</v>
      </c>
      <c r="H2">
        <v>21.84</v>
      </c>
      <c r="I2">
        <v>265.33</v>
      </c>
      <c r="J2" s="18">
        <f>SUM(H2:I2)</f>
        <v>287.16999999999996</v>
      </c>
      <c r="K2">
        <f>G2*D2</f>
        <v>927.40000000000009</v>
      </c>
      <c r="L2">
        <f>J2*D2</f>
        <v>1148.6799999999998</v>
      </c>
    </row>
    <row r="3" spans="1:12" x14ac:dyDescent="0.3">
      <c r="A3" t="s">
        <v>17</v>
      </c>
      <c r="B3" t="s">
        <v>8</v>
      </c>
      <c r="C3" t="s">
        <v>1</v>
      </c>
      <c r="D3">
        <v>4</v>
      </c>
      <c r="E3">
        <v>14.45</v>
      </c>
      <c r="F3">
        <v>0</v>
      </c>
      <c r="G3" s="18">
        <f t="shared" ref="G3:G8" si="0">SUM(E3:F3)</f>
        <v>14.45</v>
      </c>
      <c r="H3">
        <v>17.3</v>
      </c>
      <c r="I3">
        <v>0</v>
      </c>
      <c r="J3" s="18">
        <f t="shared" ref="J3:J8" si="1">SUM(H3:I3)</f>
        <v>17.3</v>
      </c>
      <c r="K3">
        <f t="shared" ref="K3:K7" si="2">G3*D3</f>
        <v>57.8</v>
      </c>
      <c r="L3">
        <f t="shared" ref="L3:L7" si="3">J3*D3</f>
        <v>69.2</v>
      </c>
    </row>
    <row r="4" spans="1:12" x14ac:dyDescent="0.3">
      <c r="A4" t="s">
        <v>9</v>
      </c>
      <c r="B4" t="s">
        <v>10</v>
      </c>
      <c r="C4" t="s">
        <v>1</v>
      </c>
      <c r="D4">
        <v>2</v>
      </c>
      <c r="E4">
        <v>8.0000000000000002E-3</v>
      </c>
      <c r="F4">
        <v>0</v>
      </c>
      <c r="G4" s="18">
        <f t="shared" si="0"/>
        <v>8.0000000000000002E-3</v>
      </c>
      <c r="H4">
        <v>0</v>
      </c>
      <c r="I4">
        <v>0</v>
      </c>
      <c r="J4" s="18">
        <f t="shared" si="1"/>
        <v>0</v>
      </c>
      <c r="K4">
        <f t="shared" si="2"/>
        <v>1.6E-2</v>
      </c>
      <c r="L4">
        <f t="shared" si="3"/>
        <v>0</v>
      </c>
    </row>
    <row r="5" spans="1:12" x14ac:dyDescent="0.3">
      <c r="A5" t="s">
        <v>11</v>
      </c>
      <c r="B5" t="s">
        <v>12</v>
      </c>
      <c r="C5" t="s">
        <v>16</v>
      </c>
      <c r="D5">
        <v>0.5625</v>
      </c>
      <c r="E5">
        <v>0</v>
      </c>
      <c r="F5">
        <v>95.85</v>
      </c>
      <c r="G5" s="18">
        <f t="shared" si="0"/>
        <v>95.85</v>
      </c>
      <c r="H5">
        <v>3.04</v>
      </c>
      <c r="I5">
        <v>44.08</v>
      </c>
      <c r="J5" s="18">
        <f t="shared" si="1"/>
        <v>47.12</v>
      </c>
      <c r="K5">
        <f t="shared" si="2"/>
        <v>53.915624999999999</v>
      </c>
      <c r="L5">
        <f t="shared" si="3"/>
        <v>26.504999999999999</v>
      </c>
    </row>
    <row r="6" spans="1:12" x14ac:dyDescent="0.3">
      <c r="A6" t="s">
        <v>11</v>
      </c>
      <c r="B6" t="s">
        <v>13</v>
      </c>
      <c r="C6" t="s">
        <v>16</v>
      </c>
      <c r="D6">
        <v>0.15</v>
      </c>
      <c r="E6">
        <v>0</v>
      </c>
      <c r="F6">
        <v>95.85</v>
      </c>
      <c r="G6" s="18">
        <f t="shared" si="0"/>
        <v>95.85</v>
      </c>
      <c r="H6">
        <v>3.04</v>
      </c>
      <c r="I6">
        <v>44.08</v>
      </c>
      <c r="J6" s="18">
        <f t="shared" si="1"/>
        <v>47.12</v>
      </c>
      <c r="K6">
        <f t="shared" si="2"/>
        <v>14.3775</v>
      </c>
      <c r="L6">
        <f t="shared" si="3"/>
        <v>7.0679999999999996</v>
      </c>
    </row>
    <row r="7" spans="1:12" x14ac:dyDescent="0.3">
      <c r="A7" t="s">
        <v>14</v>
      </c>
      <c r="B7" t="s">
        <v>13</v>
      </c>
      <c r="C7" t="s">
        <v>16</v>
      </c>
      <c r="D7">
        <v>0.6</v>
      </c>
      <c r="E7">
        <v>0</v>
      </c>
      <c r="F7">
        <v>0</v>
      </c>
      <c r="G7" s="18">
        <f t="shared" si="0"/>
        <v>0</v>
      </c>
      <c r="H7">
        <v>0</v>
      </c>
      <c r="I7">
        <v>0</v>
      </c>
      <c r="J7" s="18">
        <f t="shared" si="1"/>
        <v>0</v>
      </c>
      <c r="K7">
        <f t="shared" si="2"/>
        <v>0</v>
      </c>
      <c r="L7">
        <f t="shared" si="3"/>
        <v>0</v>
      </c>
    </row>
    <row r="8" spans="1:12" x14ac:dyDescent="0.3">
      <c r="A8" t="s">
        <v>37</v>
      </c>
      <c r="B8" t="s">
        <v>38</v>
      </c>
      <c r="C8" t="s">
        <v>16</v>
      </c>
      <c r="D8">
        <v>4</v>
      </c>
      <c r="E8">
        <v>0</v>
      </c>
      <c r="F8">
        <v>0</v>
      </c>
      <c r="G8" s="18">
        <f t="shared" si="0"/>
        <v>0</v>
      </c>
      <c r="H8">
        <v>0</v>
      </c>
      <c r="I8">
        <v>0</v>
      </c>
      <c r="J8" s="18">
        <f t="shared" si="1"/>
        <v>0</v>
      </c>
      <c r="K8">
        <v>0</v>
      </c>
      <c r="L8">
        <v>0</v>
      </c>
    </row>
    <row r="9" spans="1:12" x14ac:dyDescent="0.3">
      <c r="A9" t="s">
        <v>15</v>
      </c>
      <c r="B9" t="s">
        <v>8</v>
      </c>
      <c r="C9" t="s">
        <v>1</v>
      </c>
      <c r="D9">
        <v>3</v>
      </c>
      <c r="E9">
        <v>0</v>
      </c>
      <c r="F9">
        <v>0</v>
      </c>
      <c r="G9" s="18">
        <f>SUM(E9:F9)</f>
        <v>0</v>
      </c>
      <c r="H9">
        <v>0</v>
      </c>
      <c r="I9">
        <v>0</v>
      </c>
      <c r="J9" s="18">
        <f>SUM(H9:I9)</f>
        <v>0</v>
      </c>
      <c r="K9">
        <f>G9*D9</f>
        <v>0</v>
      </c>
      <c r="L9">
        <f>J9*D9</f>
        <v>0</v>
      </c>
    </row>
  </sheetData>
  <pageMargins left="0.7" right="0.7" top="0.75" bottom="0.75" header="0.3" footer="0.3"/>
  <ignoredErrors>
    <ignoredError sqref="G2:G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E6BE-DB14-4EA3-AA43-529DD2F4AA8E}">
  <dimension ref="A1:J56"/>
  <sheetViews>
    <sheetView workbookViewId="0">
      <selection activeCell="Q44" sqref="Q44"/>
    </sheetView>
  </sheetViews>
  <sheetFormatPr defaultRowHeight="14.4" x14ac:dyDescent="0.3"/>
  <cols>
    <col min="1" max="1" width="17.33203125" customWidth="1"/>
    <col min="2" max="2" width="20.44140625" customWidth="1"/>
    <col min="3" max="3" width="12" customWidth="1"/>
    <col min="4" max="4" width="12.33203125" style="50" customWidth="1"/>
    <col min="7" max="7" width="17.109375" customWidth="1"/>
    <col min="8" max="8" width="14.88671875" customWidth="1"/>
    <col min="9" max="9" width="9.6640625" customWidth="1"/>
    <col min="10" max="10" width="11.5546875" customWidth="1"/>
  </cols>
  <sheetData>
    <row r="1" spans="1:10" ht="18" x14ac:dyDescent="0.35">
      <c r="A1" s="52" t="s">
        <v>59</v>
      </c>
    </row>
    <row r="2" spans="1:10" ht="18" x14ac:dyDescent="0.35">
      <c r="A2" s="52"/>
    </row>
    <row r="3" spans="1:10" ht="18" x14ac:dyDescent="0.35">
      <c r="A3" s="53" t="s">
        <v>60</v>
      </c>
      <c r="G3" s="11" t="s">
        <v>61</v>
      </c>
    </row>
    <row r="4" spans="1:10" x14ac:dyDescent="0.3">
      <c r="A4" s="7" t="s">
        <v>62</v>
      </c>
      <c r="B4" s="7" t="s">
        <v>63</v>
      </c>
      <c r="C4" s="7" t="s">
        <v>64</v>
      </c>
      <c r="D4" s="7" t="s">
        <v>65</v>
      </c>
      <c r="G4" s="7" t="s">
        <v>62</v>
      </c>
      <c r="H4" s="7" t="s">
        <v>63</v>
      </c>
      <c r="I4" s="7" t="s">
        <v>64</v>
      </c>
      <c r="J4" s="7" t="s">
        <v>65</v>
      </c>
    </row>
    <row r="5" spans="1:10" ht="15" thickBot="1" x14ac:dyDescent="0.35">
      <c r="A5" s="50" t="s">
        <v>66</v>
      </c>
      <c r="B5" s="50" t="s">
        <v>67</v>
      </c>
      <c r="C5" s="50">
        <v>0.08</v>
      </c>
      <c r="D5" s="50" t="s">
        <v>2</v>
      </c>
      <c r="G5" s="54" t="s">
        <v>68</v>
      </c>
      <c r="H5" s="54" t="s">
        <v>5</v>
      </c>
      <c r="I5" s="54">
        <v>20</v>
      </c>
      <c r="J5" s="54" t="s">
        <v>69</v>
      </c>
    </row>
    <row r="6" spans="1:10" x14ac:dyDescent="0.3">
      <c r="A6" s="50" t="s">
        <v>66</v>
      </c>
      <c r="B6" s="50" t="s">
        <v>67</v>
      </c>
      <c r="C6" s="50">
        <v>1.1399999999999999</v>
      </c>
      <c r="D6" s="50" t="s">
        <v>2</v>
      </c>
    </row>
    <row r="7" spans="1:10" x14ac:dyDescent="0.3">
      <c r="A7" s="50" t="s">
        <v>66</v>
      </c>
      <c r="B7" s="50" t="s">
        <v>67</v>
      </c>
      <c r="C7" s="50">
        <v>1.26</v>
      </c>
      <c r="D7" s="50" t="s">
        <v>2</v>
      </c>
      <c r="G7" s="11" t="s">
        <v>70</v>
      </c>
    </row>
    <row r="8" spans="1:10" x14ac:dyDescent="0.3">
      <c r="A8" s="50" t="s">
        <v>66</v>
      </c>
      <c r="B8" s="50" t="s">
        <v>67</v>
      </c>
      <c r="C8" s="50">
        <v>0.55000000000000004</v>
      </c>
      <c r="D8" s="50" t="s">
        <v>2</v>
      </c>
      <c r="G8" s="7" t="s">
        <v>62</v>
      </c>
      <c r="H8" s="7" t="s">
        <v>63</v>
      </c>
      <c r="I8" s="7" t="s">
        <v>64</v>
      </c>
      <c r="J8" s="7" t="s">
        <v>65</v>
      </c>
    </row>
    <row r="9" spans="1:10" x14ac:dyDescent="0.3">
      <c r="A9" s="50" t="s">
        <v>66</v>
      </c>
      <c r="B9" s="50" t="s">
        <v>67</v>
      </c>
      <c r="C9" s="50">
        <v>0.62</v>
      </c>
      <c r="D9" s="50" t="s">
        <v>2</v>
      </c>
      <c r="G9" s="50" t="s">
        <v>68</v>
      </c>
      <c r="H9" s="50" t="s">
        <v>5</v>
      </c>
      <c r="I9" s="50">
        <v>24.5</v>
      </c>
      <c r="J9" s="50" t="s">
        <v>69</v>
      </c>
    </row>
    <row r="10" spans="1:10" x14ac:dyDescent="0.3">
      <c r="A10" s="55"/>
      <c r="B10" s="56" t="s">
        <v>71</v>
      </c>
      <c r="C10" s="55">
        <f>SUM(C5:C9)</f>
        <v>3.6500000000000004</v>
      </c>
      <c r="D10" s="55" t="s">
        <v>2</v>
      </c>
      <c r="G10" s="50" t="s">
        <v>68</v>
      </c>
      <c r="H10" s="50" t="s">
        <v>5</v>
      </c>
      <c r="I10" s="50">
        <v>2</v>
      </c>
      <c r="J10" s="50" t="s">
        <v>69</v>
      </c>
    </row>
    <row r="11" spans="1:10" x14ac:dyDescent="0.3">
      <c r="A11" s="50" t="s">
        <v>68</v>
      </c>
      <c r="B11" s="50" t="s">
        <v>72</v>
      </c>
      <c r="C11" s="50">
        <v>1.24</v>
      </c>
      <c r="D11" s="50" t="s">
        <v>69</v>
      </c>
      <c r="G11" s="50" t="s">
        <v>68</v>
      </c>
      <c r="H11" s="50" t="s">
        <v>5</v>
      </c>
      <c r="I11" s="50">
        <v>1</v>
      </c>
      <c r="J11" s="50" t="s">
        <v>69</v>
      </c>
    </row>
    <row r="12" spans="1:10" x14ac:dyDescent="0.3">
      <c r="A12" s="50" t="s">
        <v>68</v>
      </c>
      <c r="B12" s="50" t="s">
        <v>72</v>
      </c>
      <c r="C12" s="50">
        <v>18.12</v>
      </c>
      <c r="D12" s="50" t="s">
        <v>69</v>
      </c>
      <c r="G12" s="55"/>
      <c r="H12" s="56" t="s">
        <v>71</v>
      </c>
      <c r="I12" s="55">
        <f>SUM(I7:I11)</f>
        <v>27.5</v>
      </c>
      <c r="J12" s="55" t="s">
        <v>69</v>
      </c>
    </row>
    <row r="13" spans="1:10" x14ac:dyDescent="0.3">
      <c r="A13" s="50" t="s">
        <v>68</v>
      </c>
      <c r="B13" s="50" t="s">
        <v>72</v>
      </c>
      <c r="C13" s="50">
        <v>20.03</v>
      </c>
      <c r="D13" s="50" t="s">
        <v>69</v>
      </c>
      <c r="G13" s="50" t="s">
        <v>66</v>
      </c>
      <c r="H13" s="50" t="s">
        <v>67</v>
      </c>
      <c r="I13" s="50">
        <v>6.25</v>
      </c>
      <c r="J13" s="50" t="s">
        <v>2</v>
      </c>
    </row>
    <row r="14" spans="1:10" x14ac:dyDescent="0.3">
      <c r="A14" s="50" t="s">
        <v>68</v>
      </c>
      <c r="B14" s="50" t="s">
        <v>72</v>
      </c>
      <c r="C14" s="50">
        <v>8.73</v>
      </c>
      <c r="D14" s="50" t="s">
        <v>69</v>
      </c>
      <c r="G14" s="50" t="s">
        <v>66</v>
      </c>
      <c r="H14" s="50" t="s">
        <v>67</v>
      </c>
      <c r="I14" s="50">
        <v>0.5</v>
      </c>
      <c r="J14" s="50" t="s">
        <v>2</v>
      </c>
    </row>
    <row r="15" spans="1:10" x14ac:dyDescent="0.3">
      <c r="A15" s="50" t="s">
        <v>68</v>
      </c>
      <c r="B15" s="50" t="s">
        <v>72</v>
      </c>
      <c r="C15" s="50">
        <v>9.82</v>
      </c>
      <c r="D15" s="50" t="s">
        <v>69</v>
      </c>
      <c r="G15" s="50" t="s">
        <v>66</v>
      </c>
      <c r="H15" s="50" t="s">
        <v>67</v>
      </c>
      <c r="I15" s="50">
        <v>0.08</v>
      </c>
      <c r="J15" s="50" t="s">
        <v>2</v>
      </c>
    </row>
    <row r="16" spans="1:10" ht="15" thickBot="1" x14ac:dyDescent="0.35">
      <c r="A16" s="54"/>
      <c r="B16" s="57" t="s">
        <v>71</v>
      </c>
      <c r="C16" s="54">
        <f>SUM(C11:C15)</f>
        <v>57.940000000000005</v>
      </c>
      <c r="D16" s="54" t="s">
        <v>69</v>
      </c>
      <c r="G16" s="55"/>
      <c r="H16" s="56" t="s">
        <v>71</v>
      </c>
      <c r="I16" s="55">
        <f>SUM(I13:I15)</f>
        <v>6.83</v>
      </c>
      <c r="J16" s="55" t="s">
        <v>2</v>
      </c>
    </row>
    <row r="17" spans="1:10" x14ac:dyDescent="0.3">
      <c r="G17" s="50" t="s">
        <v>73</v>
      </c>
      <c r="H17" s="50" t="s">
        <v>74</v>
      </c>
      <c r="I17" s="50">
        <v>1.83</v>
      </c>
      <c r="J17" s="50" t="s">
        <v>2</v>
      </c>
    </row>
    <row r="18" spans="1:10" ht="18" x14ac:dyDescent="0.35">
      <c r="A18" s="58" t="s">
        <v>75</v>
      </c>
      <c r="G18" s="50" t="s">
        <v>73</v>
      </c>
      <c r="H18" s="50" t="s">
        <v>74</v>
      </c>
      <c r="I18" s="50">
        <v>0.16</v>
      </c>
      <c r="J18" s="50" t="s">
        <v>2</v>
      </c>
    </row>
    <row r="19" spans="1:10" x14ac:dyDescent="0.3">
      <c r="A19" s="7" t="s">
        <v>62</v>
      </c>
      <c r="B19" s="7" t="s">
        <v>63</v>
      </c>
      <c r="C19" s="7" t="s">
        <v>64</v>
      </c>
      <c r="D19" s="7" t="s">
        <v>65</v>
      </c>
      <c r="G19" s="50" t="s">
        <v>73</v>
      </c>
      <c r="H19" s="50" t="s">
        <v>74</v>
      </c>
      <c r="I19" s="50">
        <v>0.08</v>
      </c>
      <c r="J19" s="50" t="s">
        <v>2</v>
      </c>
    </row>
    <row r="20" spans="1:10" ht="15" thickBot="1" x14ac:dyDescent="0.35">
      <c r="A20" s="50" t="s">
        <v>68</v>
      </c>
      <c r="B20" s="50" t="s">
        <v>72</v>
      </c>
      <c r="C20" s="50">
        <v>5</v>
      </c>
      <c r="D20" s="50" t="s">
        <v>69</v>
      </c>
      <c r="G20" s="54"/>
      <c r="H20" s="57" t="s">
        <v>71</v>
      </c>
      <c r="I20" s="54">
        <f>SUM(I17:I19)</f>
        <v>2.0699999999999998</v>
      </c>
      <c r="J20" s="54" t="s">
        <v>2</v>
      </c>
    </row>
    <row r="21" spans="1:10" x14ac:dyDescent="0.3">
      <c r="A21" s="50" t="s">
        <v>68</v>
      </c>
      <c r="B21" s="50" t="s">
        <v>72</v>
      </c>
      <c r="C21" s="50">
        <v>45</v>
      </c>
      <c r="D21" s="50" t="s">
        <v>69</v>
      </c>
    </row>
    <row r="22" spans="1:10" x14ac:dyDescent="0.3">
      <c r="A22" s="50" t="s">
        <v>68</v>
      </c>
      <c r="B22" s="50" t="s">
        <v>72</v>
      </c>
      <c r="C22" s="50">
        <v>5</v>
      </c>
      <c r="D22" s="50" t="s">
        <v>69</v>
      </c>
      <c r="G22" s="59" t="s">
        <v>76</v>
      </c>
    </row>
    <row r="23" spans="1:10" x14ac:dyDescent="0.3">
      <c r="A23" s="50" t="s">
        <v>68</v>
      </c>
      <c r="B23" s="50" t="s">
        <v>72</v>
      </c>
      <c r="C23" s="50">
        <v>5</v>
      </c>
      <c r="D23" s="50" t="s">
        <v>69</v>
      </c>
      <c r="G23" s="7" t="s">
        <v>62</v>
      </c>
      <c r="H23" s="7" t="s">
        <v>63</v>
      </c>
      <c r="I23" s="7" t="s">
        <v>64</v>
      </c>
      <c r="J23" s="7" t="s">
        <v>65</v>
      </c>
    </row>
    <row r="24" spans="1:10" x14ac:dyDescent="0.3">
      <c r="A24" s="50" t="s">
        <v>68</v>
      </c>
      <c r="B24" s="50" t="s">
        <v>72</v>
      </c>
      <c r="C24" s="50">
        <v>5</v>
      </c>
      <c r="D24" s="50" t="s">
        <v>69</v>
      </c>
      <c r="G24" s="50" t="s">
        <v>77</v>
      </c>
      <c r="H24" s="50" t="s">
        <v>78</v>
      </c>
      <c r="I24" s="50">
        <v>2.08</v>
      </c>
      <c r="J24" s="50" t="s">
        <v>69</v>
      </c>
    </row>
    <row r="25" spans="1:10" x14ac:dyDescent="0.3">
      <c r="A25" s="50" t="s">
        <v>68</v>
      </c>
      <c r="B25" s="50" t="s">
        <v>72</v>
      </c>
      <c r="C25" s="50">
        <v>5</v>
      </c>
      <c r="D25" s="50" t="s">
        <v>69</v>
      </c>
      <c r="G25" s="50" t="s">
        <v>77</v>
      </c>
      <c r="H25" s="50" t="s">
        <v>78</v>
      </c>
      <c r="I25" s="50">
        <v>1.5</v>
      </c>
      <c r="J25" s="50" t="s">
        <v>69</v>
      </c>
    </row>
    <row r="26" spans="1:10" x14ac:dyDescent="0.3">
      <c r="A26" s="50" t="s">
        <v>68</v>
      </c>
      <c r="B26" s="50" t="s">
        <v>72</v>
      </c>
      <c r="C26" s="50">
        <v>18</v>
      </c>
      <c r="D26" s="50" t="s">
        <v>69</v>
      </c>
      <c r="G26" s="50" t="s">
        <v>77</v>
      </c>
      <c r="H26" s="50" t="s">
        <v>78</v>
      </c>
      <c r="I26" s="50">
        <v>1.43</v>
      </c>
      <c r="J26" s="50" t="s">
        <v>69</v>
      </c>
    </row>
    <row r="27" spans="1:10" x14ac:dyDescent="0.3">
      <c r="A27" s="50" t="s">
        <v>68</v>
      </c>
      <c r="B27" s="50" t="s">
        <v>72</v>
      </c>
      <c r="C27" s="50">
        <v>20</v>
      </c>
      <c r="D27" s="50" t="s">
        <v>69</v>
      </c>
      <c r="G27" s="50" t="s">
        <v>77</v>
      </c>
      <c r="H27" s="50" t="s">
        <v>78</v>
      </c>
      <c r="I27" s="50">
        <v>0.23</v>
      </c>
      <c r="J27" s="50" t="s">
        <v>69</v>
      </c>
    </row>
    <row r="28" spans="1:10" x14ac:dyDescent="0.3">
      <c r="A28" s="50" t="s">
        <v>68</v>
      </c>
      <c r="B28" s="50" t="s">
        <v>72</v>
      </c>
      <c r="C28" s="50">
        <v>2</v>
      </c>
      <c r="D28" s="50" t="s">
        <v>69</v>
      </c>
      <c r="G28" s="50" t="s">
        <v>77</v>
      </c>
      <c r="H28" s="50" t="s">
        <v>78</v>
      </c>
      <c r="I28" s="50">
        <v>0.08</v>
      </c>
      <c r="J28" s="50" t="s">
        <v>69</v>
      </c>
    </row>
    <row r="29" spans="1:10" x14ac:dyDescent="0.3">
      <c r="A29" s="50" t="s">
        <v>68</v>
      </c>
      <c r="B29" s="50" t="s">
        <v>72</v>
      </c>
      <c r="C29" s="50">
        <v>2</v>
      </c>
      <c r="D29" s="50" t="s">
        <v>69</v>
      </c>
      <c r="G29" s="50" t="s">
        <v>77</v>
      </c>
      <c r="H29" s="50" t="s">
        <v>78</v>
      </c>
      <c r="I29" s="50">
        <v>0.9</v>
      </c>
      <c r="J29" s="50" t="s">
        <v>69</v>
      </c>
    </row>
    <row r="30" spans="1:10" x14ac:dyDescent="0.3">
      <c r="A30" s="55"/>
      <c r="B30" s="56" t="s">
        <v>71</v>
      </c>
      <c r="C30" s="55">
        <f>SUM(C20:C29)</f>
        <v>112</v>
      </c>
      <c r="D30" s="55" t="s">
        <v>69</v>
      </c>
      <c r="G30" s="50" t="s">
        <v>77</v>
      </c>
      <c r="H30" s="50" t="s">
        <v>78</v>
      </c>
      <c r="I30" s="50">
        <v>0.23</v>
      </c>
      <c r="J30" s="50" t="s">
        <v>69</v>
      </c>
    </row>
    <row r="31" spans="1:10" x14ac:dyDescent="0.3">
      <c r="A31" s="50" t="s">
        <v>66</v>
      </c>
      <c r="B31" s="50" t="s">
        <v>67</v>
      </c>
      <c r="C31" s="50">
        <v>1.9</v>
      </c>
      <c r="D31" s="50" t="s">
        <v>2</v>
      </c>
      <c r="G31" s="50" t="s">
        <v>77</v>
      </c>
      <c r="H31" s="50" t="s">
        <v>78</v>
      </c>
      <c r="I31" s="50">
        <v>0.53</v>
      </c>
      <c r="J31" s="50" t="s">
        <v>69</v>
      </c>
    </row>
    <row r="32" spans="1:10" ht="15" thickBot="1" x14ac:dyDescent="0.35">
      <c r="A32" s="50" t="s">
        <v>66</v>
      </c>
      <c r="B32" s="50" t="s">
        <v>67</v>
      </c>
      <c r="C32" s="50">
        <v>14.8</v>
      </c>
      <c r="D32" s="50" t="s">
        <v>2</v>
      </c>
      <c r="G32" s="54"/>
      <c r="H32" s="54" t="s">
        <v>71</v>
      </c>
      <c r="I32" s="54">
        <f>SUM(I24:I31)</f>
        <v>6.9800000000000013</v>
      </c>
      <c r="J32" s="54" t="s">
        <v>69</v>
      </c>
    </row>
    <row r="33" spans="1:10" x14ac:dyDescent="0.3">
      <c r="A33" s="50" t="s">
        <v>66</v>
      </c>
      <c r="B33" s="50" t="s">
        <v>67</v>
      </c>
      <c r="C33" s="50">
        <v>1.9</v>
      </c>
      <c r="D33" s="50" t="s">
        <v>2</v>
      </c>
    </row>
    <row r="34" spans="1:10" x14ac:dyDescent="0.3">
      <c r="A34" s="50" t="s">
        <v>66</v>
      </c>
      <c r="B34" s="50" t="s">
        <v>67</v>
      </c>
      <c r="C34" s="50">
        <v>1.9</v>
      </c>
      <c r="D34" s="50" t="s">
        <v>2</v>
      </c>
      <c r="G34" s="59" t="s">
        <v>79</v>
      </c>
    </row>
    <row r="35" spans="1:10" x14ac:dyDescent="0.3">
      <c r="A35" s="50" t="s">
        <v>66</v>
      </c>
      <c r="B35" s="50" t="s">
        <v>67</v>
      </c>
      <c r="C35" s="50">
        <v>1.9</v>
      </c>
      <c r="D35" s="50" t="s">
        <v>2</v>
      </c>
      <c r="G35" s="7" t="s">
        <v>62</v>
      </c>
      <c r="H35" s="7" t="s">
        <v>63</v>
      </c>
      <c r="I35" s="7" t="s">
        <v>64</v>
      </c>
      <c r="J35" s="7" t="s">
        <v>65</v>
      </c>
    </row>
    <row r="36" spans="1:10" x14ac:dyDescent="0.3">
      <c r="A36" s="50" t="s">
        <v>66</v>
      </c>
      <c r="B36" s="50" t="s">
        <v>67</v>
      </c>
      <c r="C36" s="50">
        <v>1.9</v>
      </c>
      <c r="D36" s="50" t="s">
        <v>2</v>
      </c>
      <c r="G36" s="50" t="s">
        <v>68</v>
      </c>
      <c r="H36" s="50" t="s">
        <v>5</v>
      </c>
      <c r="I36" s="50">
        <v>5</v>
      </c>
      <c r="J36" s="50" t="s">
        <v>69</v>
      </c>
    </row>
    <row r="37" spans="1:10" x14ac:dyDescent="0.3">
      <c r="A37" s="50" t="s">
        <v>66</v>
      </c>
      <c r="B37" s="50" t="s">
        <v>67</v>
      </c>
      <c r="C37" s="50">
        <v>5.6</v>
      </c>
      <c r="D37" s="50" t="s">
        <v>2</v>
      </c>
      <c r="G37" s="50" t="s">
        <v>68</v>
      </c>
      <c r="H37" s="50" t="s">
        <v>5</v>
      </c>
      <c r="I37" s="50">
        <v>47.5</v>
      </c>
      <c r="J37" s="50" t="s">
        <v>69</v>
      </c>
    </row>
    <row r="38" spans="1:10" ht="15" thickBot="1" x14ac:dyDescent="0.35">
      <c r="A38" s="50" t="s">
        <v>66</v>
      </c>
      <c r="B38" s="50" t="s">
        <v>67</v>
      </c>
      <c r="C38" s="50">
        <v>5.9</v>
      </c>
      <c r="D38" s="50" t="s">
        <v>2</v>
      </c>
      <c r="G38" s="54"/>
      <c r="H38" s="54" t="s">
        <v>71</v>
      </c>
      <c r="I38" s="54">
        <f>SUM(I36:I37)</f>
        <v>52.5</v>
      </c>
      <c r="J38" s="54" t="s">
        <v>69</v>
      </c>
    </row>
    <row r="39" spans="1:10" x14ac:dyDescent="0.3">
      <c r="A39" s="50" t="s">
        <v>66</v>
      </c>
      <c r="B39" s="50" t="s">
        <v>67</v>
      </c>
      <c r="C39" s="50">
        <v>0.7</v>
      </c>
      <c r="D39" s="50" t="s">
        <v>2</v>
      </c>
    </row>
    <row r="40" spans="1:10" x14ac:dyDescent="0.3">
      <c r="A40" s="50" t="s">
        <v>66</v>
      </c>
      <c r="B40" s="50" t="s">
        <v>67</v>
      </c>
      <c r="C40" s="50">
        <v>0.7</v>
      </c>
      <c r="D40" s="50" t="s">
        <v>2</v>
      </c>
      <c r="G40" s="11" t="s">
        <v>80</v>
      </c>
    </row>
    <row r="41" spans="1:10" ht="15" thickBot="1" x14ac:dyDescent="0.35">
      <c r="A41" s="54"/>
      <c r="B41" s="57" t="s">
        <v>71</v>
      </c>
      <c r="C41" s="54">
        <f>SUM(C31:C40)</f>
        <v>37.199999999999996</v>
      </c>
      <c r="D41" s="54" t="s">
        <v>2</v>
      </c>
      <c r="G41" s="7" t="s">
        <v>62</v>
      </c>
      <c r="H41" s="7" t="s">
        <v>63</v>
      </c>
      <c r="I41" s="7" t="s">
        <v>64</v>
      </c>
      <c r="J41" s="7" t="s">
        <v>65</v>
      </c>
    </row>
    <row r="42" spans="1:10" x14ac:dyDescent="0.3">
      <c r="G42" s="50" t="s">
        <v>68</v>
      </c>
      <c r="H42" s="50" t="s">
        <v>5</v>
      </c>
      <c r="I42" s="51">
        <v>1.7</v>
      </c>
      <c r="J42" s="50" t="s">
        <v>69</v>
      </c>
    </row>
    <row r="43" spans="1:10" x14ac:dyDescent="0.3">
      <c r="G43" s="50" t="s">
        <v>68</v>
      </c>
      <c r="H43" s="50" t="s">
        <v>5</v>
      </c>
      <c r="I43" s="51">
        <v>1</v>
      </c>
      <c r="J43" s="50" t="s">
        <v>69</v>
      </c>
    </row>
    <row r="44" spans="1:10" x14ac:dyDescent="0.3">
      <c r="G44" s="50" t="s">
        <v>68</v>
      </c>
      <c r="H44" s="50" t="s">
        <v>5</v>
      </c>
      <c r="I44" s="51">
        <v>20.6</v>
      </c>
      <c r="J44" s="50" t="s">
        <v>69</v>
      </c>
    </row>
    <row r="45" spans="1:10" x14ac:dyDescent="0.3">
      <c r="G45" s="50" t="s">
        <v>68</v>
      </c>
      <c r="H45" s="50" t="s">
        <v>5</v>
      </c>
      <c r="I45" s="51">
        <v>10</v>
      </c>
      <c r="J45" s="50" t="s">
        <v>69</v>
      </c>
    </row>
    <row r="46" spans="1:10" x14ac:dyDescent="0.3">
      <c r="G46" s="55"/>
      <c r="H46" s="56" t="s">
        <v>71</v>
      </c>
      <c r="I46" s="60">
        <f>SUM(I42:I45)</f>
        <v>33.299999999999997</v>
      </c>
      <c r="J46" s="55" t="s">
        <v>69</v>
      </c>
    </row>
    <row r="47" spans="1:10" x14ac:dyDescent="0.3">
      <c r="G47" s="50" t="s">
        <v>73</v>
      </c>
      <c r="H47" s="50" t="s">
        <v>74</v>
      </c>
      <c r="I47" s="61">
        <v>0.13750000000000001</v>
      </c>
      <c r="J47" s="50" t="s">
        <v>2</v>
      </c>
    </row>
    <row r="48" spans="1:10" x14ac:dyDescent="0.3">
      <c r="G48" s="50" t="s">
        <v>73</v>
      </c>
      <c r="H48" s="50" t="s">
        <v>74</v>
      </c>
      <c r="I48" s="61">
        <v>7.8125E-2</v>
      </c>
      <c r="J48" s="50" t="s">
        <v>2</v>
      </c>
    </row>
    <row r="49" spans="7:10" x14ac:dyDescent="0.3">
      <c r="G49" s="50" t="s">
        <v>73</v>
      </c>
      <c r="H49" s="50" t="s">
        <v>74</v>
      </c>
      <c r="I49" s="50">
        <v>1.61</v>
      </c>
      <c r="J49" s="50" t="s">
        <v>2</v>
      </c>
    </row>
    <row r="50" spans="7:10" x14ac:dyDescent="0.3">
      <c r="G50" s="50" t="s">
        <v>73</v>
      </c>
      <c r="H50" s="50" t="s">
        <v>74</v>
      </c>
      <c r="I50" s="50">
        <v>0.78</v>
      </c>
      <c r="J50" s="50" t="s">
        <v>2</v>
      </c>
    </row>
    <row r="51" spans="7:10" x14ac:dyDescent="0.3">
      <c r="G51" s="55"/>
      <c r="H51" s="56" t="s">
        <v>71</v>
      </c>
      <c r="I51" s="60">
        <f>SUM(I47:I50)</f>
        <v>2.6056249999999999</v>
      </c>
      <c r="J51" s="55" t="s">
        <v>2</v>
      </c>
    </row>
    <row r="52" spans="7:10" x14ac:dyDescent="0.3">
      <c r="G52" s="50" t="s">
        <v>66</v>
      </c>
      <c r="H52" s="50" t="s">
        <v>67</v>
      </c>
      <c r="I52" s="50">
        <v>0.42499999999999999</v>
      </c>
      <c r="J52" s="50" t="s">
        <v>2</v>
      </c>
    </row>
    <row r="53" spans="7:10" x14ac:dyDescent="0.3">
      <c r="G53" s="50" t="s">
        <v>66</v>
      </c>
      <c r="H53" s="50" t="s">
        <v>67</v>
      </c>
      <c r="I53" s="50">
        <v>0.25</v>
      </c>
      <c r="J53" s="50" t="s">
        <v>2</v>
      </c>
    </row>
    <row r="54" spans="7:10" x14ac:dyDescent="0.3">
      <c r="G54" s="50" t="s">
        <v>66</v>
      </c>
      <c r="H54" s="50" t="s">
        <v>67</v>
      </c>
      <c r="I54" s="50">
        <v>5.15</v>
      </c>
      <c r="J54" s="50" t="s">
        <v>2</v>
      </c>
    </row>
    <row r="55" spans="7:10" x14ac:dyDescent="0.3">
      <c r="G55" s="50" t="s">
        <v>66</v>
      </c>
      <c r="H55" s="50" t="s">
        <v>67</v>
      </c>
      <c r="I55" s="50">
        <v>2.5</v>
      </c>
      <c r="J55" s="50" t="s">
        <v>2</v>
      </c>
    </row>
    <row r="56" spans="7:10" x14ac:dyDescent="0.3">
      <c r="G56" s="55"/>
      <c r="H56" s="56" t="s">
        <v>71</v>
      </c>
      <c r="I56" s="60">
        <f>SUM(I52:I55)</f>
        <v>8.3249999999999993</v>
      </c>
      <c r="J56" s="5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66B5-FA3D-4154-A895-B3D7A607FA3E}">
  <sheetPr>
    <tabColor rgb="FF00B050"/>
  </sheetPr>
  <dimension ref="A1:I149"/>
  <sheetViews>
    <sheetView workbookViewId="0">
      <selection activeCell="K2" sqref="K2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SUM(C20,C33,C46,C65,C84,C97,C110,C123)</f>
        <v>618.85962500000005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B6">
        <v>11.97</v>
      </c>
      <c r="C6" s="10">
        <f>B6*4</f>
        <v>47.88</v>
      </c>
    </row>
    <row r="7" spans="1:9" x14ac:dyDescent="0.3">
      <c r="A7" s="2"/>
      <c r="B7">
        <v>10.3</v>
      </c>
      <c r="C7" s="10">
        <f t="shared" ref="C7:C19" si="0">B7*4</f>
        <v>41.2</v>
      </c>
    </row>
    <row r="8" spans="1:9" x14ac:dyDescent="0.3">
      <c r="A8" s="2"/>
      <c r="B8">
        <v>10.23</v>
      </c>
      <c r="C8" s="10">
        <f t="shared" si="0"/>
        <v>40.92</v>
      </c>
    </row>
    <row r="9" spans="1:9" x14ac:dyDescent="0.3">
      <c r="A9" s="2"/>
      <c r="B9">
        <v>7.36</v>
      </c>
      <c r="C9" s="10">
        <f t="shared" si="0"/>
        <v>29.44</v>
      </c>
    </row>
    <row r="10" spans="1:9" x14ac:dyDescent="0.3">
      <c r="A10" s="2"/>
      <c r="B10">
        <v>1.96</v>
      </c>
      <c r="C10" s="10">
        <f t="shared" si="0"/>
        <v>7.84</v>
      </c>
    </row>
    <row r="11" spans="1:9" x14ac:dyDescent="0.3">
      <c r="A11" s="2"/>
      <c r="B11">
        <v>10.43</v>
      </c>
      <c r="C11" s="10">
        <f t="shared" si="0"/>
        <v>41.72</v>
      </c>
    </row>
    <row r="12" spans="1:9" x14ac:dyDescent="0.3">
      <c r="A12" s="2"/>
      <c r="B12">
        <v>1.87</v>
      </c>
      <c r="C12" s="10">
        <f t="shared" si="0"/>
        <v>7.48</v>
      </c>
    </row>
    <row r="13" spans="1:9" x14ac:dyDescent="0.3">
      <c r="A13" s="2"/>
      <c r="B13">
        <v>3.5</v>
      </c>
      <c r="C13" s="10">
        <f t="shared" si="0"/>
        <v>14</v>
      </c>
    </row>
    <row r="14" spans="1:9" x14ac:dyDescent="0.3">
      <c r="A14" s="2"/>
      <c r="B14">
        <v>4.4800000000000004</v>
      </c>
      <c r="C14" s="10">
        <f t="shared" si="0"/>
        <v>17.920000000000002</v>
      </c>
    </row>
    <row r="15" spans="1:9" x14ac:dyDescent="0.3">
      <c r="A15" s="2"/>
      <c r="B15">
        <v>4.3</v>
      </c>
      <c r="C15" s="10">
        <f t="shared" si="0"/>
        <v>17.2</v>
      </c>
    </row>
    <row r="16" spans="1:9" x14ac:dyDescent="0.3">
      <c r="A16" s="2"/>
      <c r="B16">
        <v>16.8</v>
      </c>
      <c r="C16" s="10">
        <f t="shared" si="0"/>
        <v>67.2</v>
      </c>
    </row>
    <row r="17" spans="1:3" x14ac:dyDescent="0.3">
      <c r="A17" s="2"/>
      <c r="B17">
        <v>12.31</v>
      </c>
      <c r="C17" s="10">
        <f t="shared" si="0"/>
        <v>49.24</v>
      </c>
    </row>
    <row r="18" spans="1:3" x14ac:dyDescent="0.3">
      <c r="A18" s="2"/>
      <c r="B18">
        <v>9.5</v>
      </c>
      <c r="C18" s="10">
        <f t="shared" si="0"/>
        <v>38</v>
      </c>
    </row>
    <row r="19" spans="1:3" x14ac:dyDescent="0.3">
      <c r="A19" s="2"/>
      <c r="B19">
        <v>32.71</v>
      </c>
      <c r="C19" s="10">
        <f t="shared" si="0"/>
        <v>130.84</v>
      </c>
    </row>
    <row r="20" spans="1:3" x14ac:dyDescent="0.3">
      <c r="A20" s="2"/>
      <c r="B20" s="11" t="s">
        <v>0</v>
      </c>
      <c r="C20" s="12">
        <f>SUM(C6:C19)</f>
        <v>550.88</v>
      </c>
    </row>
    <row r="21" spans="1:3" x14ac:dyDescent="0.3">
      <c r="A21" s="2"/>
      <c r="C21" s="10"/>
    </row>
    <row r="22" spans="1:3" x14ac:dyDescent="0.3">
      <c r="A22" s="2"/>
      <c r="C22" s="10"/>
    </row>
    <row r="23" spans="1:3" x14ac:dyDescent="0.3">
      <c r="A23" s="15" t="s">
        <v>26</v>
      </c>
      <c r="C23" s="10"/>
    </row>
    <row r="24" spans="1:3" x14ac:dyDescent="0.3">
      <c r="A24" s="9"/>
      <c r="B24" t="s">
        <v>1</v>
      </c>
      <c r="C24" s="10" t="s">
        <v>54</v>
      </c>
    </row>
    <row r="25" spans="1:3" x14ac:dyDescent="0.3">
      <c r="A25" s="9"/>
      <c r="C25" s="10">
        <f>B25*4</f>
        <v>0</v>
      </c>
    </row>
    <row r="26" spans="1:3" x14ac:dyDescent="0.3">
      <c r="A26" s="9"/>
      <c r="C26" s="10">
        <f t="shared" ref="C26:C32" si="1">B26*4</f>
        <v>0</v>
      </c>
    </row>
    <row r="27" spans="1:3" x14ac:dyDescent="0.3">
      <c r="A27" s="9"/>
      <c r="C27" s="10">
        <f t="shared" si="1"/>
        <v>0</v>
      </c>
    </row>
    <row r="28" spans="1:3" x14ac:dyDescent="0.3">
      <c r="A28" s="9"/>
      <c r="C28" s="10">
        <f t="shared" si="1"/>
        <v>0</v>
      </c>
    </row>
    <row r="29" spans="1:3" x14ac:dyDescent="0.3">
      <c r="A29" s="9"/>
      <c r="C29" s="10">
        <f t="shared" si="1"/>
        <v>0</v>
      </c>
    </row>
    <row r="30" spans="1:3" x14ac:dyDescent="0.3">
      <c r="A30" s="2"/>
      <c r="C30" s="10">
        <f t="shared" si="1"/>
        <v>0</v>
      </c>
    </row>
    <row r="31" spans="1:3" x14ac:dyDescent="0.3">
      <c r="A31" s="2"/>
      <c r="C31" s="10">
        <f t="shared" si="1"/>
        <v>0</v>
      </c>
    </row>
    <row r="32" spans="1:3" x14ac:dyDescent="0.3">
      <c r="A32" s="2"/>
      <c r="C32" s="10">
        <f t="shared" si="1"/>
        <v>0</v>
      </c>
    </row>
    <row r="33" spans="1:3" x14ac:dyDescent="0.3">
      <c r="A33" s="2"/>
      <c r="B33" s="11" t="s">
        <v>0</v>
      </c>
      <c r="C33" s="12">
        <f>SUM(C25:C32)</f>
        <v>0</v>
      </c>
    </row>
    <row r="34" spans="1:3" x14ac:dyDescent="0.3">
      <c r="A34" s="2"/>
      <c r="B34" s="11"/>
      <c r="C34" s="12"/>
    </row>
    <row r="35" spans="1:3" x14ac:dyDescent="0.3">
      <c r="A35" s="2"/>
      <c r="C35" s="10"/>
    </row>
    <row r="36" spans="1:3" x14ac:dyDescent="0.3">
      <c r="A36" s="15" t="s">
        <v>27</v>
      </c>
      <c r="C36" s="10"/>
    </row>
    <row r="37" spans="1:3" x14ac:dyDescent="0.3">
      <c r="A37" s="2"/>
      <c r="B37" t="s">
        <v>1</v>
      </c>
      <c r="C37" s="10" t="s">
        <v>54</v>
      </c>
    </row>
    <row r="38" spans="1:3" x14ac:dyDescent="0.3">
      <c r="A38" s="2"/>
      <c r="C38" s="10">
        <f>B38*2</f>
        <v>0</v>
      </c>
    </row>
    <row r="39" spans="1:3" x14ac:dyDescent="0.3">
      <c r="A39" s="2"/>
      <c r="C39" s="10">
        <f t="shared" ref="C39:C45" si="2">B39*2</f>
        <v>0</v>
      </c>
    </row>
    <row r="40" spans="1:3" x14ac:dyDescent="0.3">
      <c r="A40" s="2"/>
      <c r="C40" s="10">
        <f t="shared" si="2"/>
        <v>0</v>
      </c>
    </row>
    <row r="41" spans="1:3" x14ac:dyDescent="0.3">
      <c r="A41" s="2"/>
      <c r="C41" s="10">
        <f t="shared" si="2"/>
        <v>0</v>
      </c>
    </row>
    <row r="42" spans="1:3" x14ac:dyDescent="0.3">
      <c r="A42" s="2"/>
      <c r="C42" s="10">
        <f t="shared" si="2"/>
        <v>0</v>
      </c>
    </row>
    <row r="43" spans="1:3" x14ac:dyDescent="0.3">
      <c r="A43" s="2"/>
      <c r="C43" s="10">
        <f t="shared" si="2"/>
        <v>0</v>
      </c>
    </row>
    <row r="44" spans="1:3" x14ac:dyDescent="0.3">
      <c r="A44" s="2"/>
      <c r="C44" s="10">
        <f t="shared" si="2"/>
        <v>0</v>
      </c>
    </row>
    <row r="45" spans="1:3" x14ac:dyDescent="0.3">
      <c r="A45" s="2"/>
      <c r="C45" s="10">
        <f t="shared" si="2"/>
        <v>0</v>
      </c>
    </row>
    <row r="46" spans="1:3" x14ac:dyDescent="0.3">
      <c r="A46" s="2"/>
      <c r="B46" s="11" t="s">
        <v>0</v>
      </c>
      <c r="C46" s="12">
        <f>SUM(C38:C45)</f>
        <v>0</v>
      </c>
    </row>
    <row r="47" spans="1:3" x14ac:dyDescent="0.3">
      <c r="A47" s="2"/>
      <c r="C47" s="10"/>
    </row>
    <row r="48" spans="1:3" x14ac:dyDescent="0.3">
      <c r="A48" s="2"/>
      <c r="C48" s="10"/>
    </row>
    <row r="49" spans="1:3" x14ac:dyDescent="0.3">
      <c r="A49" s="15" t="s">
        <v>28</v>
      </c>
      <c r="C49" s="10"/>
    </row>
    <row r="50" spans="1:3" x14ac:dyDescent="0.3">
      <c r="A50" s="2"/>
      <c r="B50" t="s">
        <v>2</v>
      </c>
      <c r="C50" s="10" t="s">
        <v>54</v>
      </c>
    </row>
    <row r="51" spans="1:3" x14ac:dyDescent="0.3">
      <c r="A51" s="2"/>
      <c r="B51">
        <v>7.48</v>
      </c>
      <c r="C51" s="10">
        <f>B51*0.5625</f>
        <v>4.2075000000000005</v>
      </c>
    </row>
    <row r="52" spans="1:3" x14ac:dyDescent="0.3">
      <c r="A52" s="2"/>
      <c r="B52">
        <v>6.45</v>
      </c>
      <c r="C52" s="10">
        <f t="shared" ref="C52:C64" si="3">B52*0.5625</f>
        <v>3.6281250000000003</v>
      </c>
    </row>
    <row r="53" spans="1:3" x14ac:dyDescent="0.3">
      <c r="A53" s="2"/>
      <c r="B53">
        <v>6.38</v>
      </c>
      <c r="C53" s="10">
        <f t="shared" si="3"/>
        <v>3.5887500000000001</v>
      </c>
    </row>
    <row r="54" spans="1:3" x14ac:dyDescent="0.3">
      <c r="A54" s="2"/>
      <c r="B54">
        <v>4.5999999999999996</v>
      </c>
      <c r="C54" s="10">
        <f t="shared" si="3"/>
        <v>2.5874999999999999</v>
      </c>
    </row>
    <row r="55" spans="1:3" x14ac:dyDescent="0.3">
      <c r="A55" s="2"/>
      <c r="B55">
        <v>12.25</v>
      </c>
      <c r="C55" s="10">
        <f t="shared" si="3"/>
        <v>6.890625</v>
      </c>
    </row>
    <row r="56" spans="1:3" x14ac:dyDescent="0.3">
      <c r="A56" s="2"/>
      <c r="B56">
        <v>6.52</v>
      </c>
      <c r="C56" s="10">
        <f t="shared" si="3"/>
        <v>3.6674999999999995</v>
      </c>
    </row>
    <row r="57" spans="1:3" x14ac:dyDescent="0.3">
      <c r="A57" s="2"/>
      <c r="B57">
        <v>1.1599999999999999</v>
      </c>
      <c r="C57" s="10">
        <f t="shared" si="3"/>
        <v>0.65249999999999997</v>
      </c>
    </row>
    <row r="58" spans="1:3" x14ac:dyDescent="0.3">
      <c r="A58" s="2"/>
      <c r="B58">
        <v>2.1800000000000002</v>
      </c>
      <c r="C58" s="10">
        <f t="shared" si="3"/>
        <v>1.2262500000000001</v>
      </c>
    </row>
    <row r="59" spans="1:3" x14ac:dyDescent="0.3">
      <c r="A59" s="2"/>
      <c r="B59">
        <v>2.8</v>
      </c>
      <c r="C59" s="10">
        <f t="shared" si="3"/>
        <v>1.575</v>
      </c>
    </row>
    <row r="60" spans="1:3" x14ac:dyDescent="0.3">
      <c r="A60" s="2"/>
      <c r="B60">
        <v>2.7</v>
      </c>
      <c r="C60" s="10">
        <f t="shared" si="3"/>
        <v>1.51875</v>
      </c>
    </row>
    <row r="61" spans="1:3" x14ac:dyDescent="0.3">
      <c r="A61" s="2"/>
      <c r="B61">
        <v>10.55</v>
      </c>
      <c r="C61" s="10">
        <f t="shared" si="3"/>
        <v>5.9343750000000002</v>
      </c>
    </row>
    <row r="62" spans="1:3" x14ac:dyDescent="0.3">
      <c r="A62" s="2"/>
      <c r="B62">
        <v>5.97</v>
      </c>
      <c r="C62" s="10">
        <f t="shared" si="3"/>
        <v>3.3581249999999998</v>
      </c>
    </row>
    <row r="63" spans="1:3" x14ac:dyDescent="0.3">
      <c r="A63" s="2"/>
      <c r="B63">
        <v>5.93</v>
      </c>
      <c r="C63" s="10">
        <f t="shared" si="3"/>
        <v>3.3356249999999998</v>
      </c>
    </row>
    <row r="64" spans="1:3" x14ac:dyDescent="0.3">
      <c r="A64" s="2"/>
      <c r="B64">
        <v>20.440000000000001</v>
      </c>
      <c r="C64" s="10">
        <f t="shared" si="3"/>
        <v>11.4975</v>
      </c>
    </row>
    <row r="65" spans="1:3" x14ac:dyDescent="0.3">
      <c r="A65" s="2"/>
      <c r="B65" s="11" t="s">
        <v>0</v>
      </c>
      <c r="C65" s="12">
        <f>SUM(C51:C64)</f>
        <v>53.668125000000011</v>
      </c>
    </row>
    <row r="66" spans="1:3" x14ac:dyDescent="0.3">
      <c r="A66" s="2"/>
      <c r="C66" s="10"/>
    </row>
    <row r="67" spans="1:3" x14ac:dyDescent="0.3">
      <c r="A67" s="2"/>
      <c r="C67" s="10"/>
    </row>
    <row r="68" spans="1:3" x14ac:dyDescent="0.3">
      <c r="A68" s="15" t="s">
        <v>29</v>
      </c>
      <c r="C68" s="10"/>
    </row>
    <row r="69" spans="1:3" x14ac:dyDescent="0.3">
      <c r="A69" s="2"/>
      <c r="B69" t="s">
        <v>2</v>
      </c>
      <c r="C69" s="10" t="s">
        <v>54</v>
      </c>
    </row>
    <row r="70" spans="1:3" x14ac:dyDescent="0.3">
      <c r="A70" s="2"/>
      <c r="B70">
        <v>7.48</v>
      </c>
      <c r="C70" s="10">
        <f>B70*0.15</f>
        <v>1.1220000000000001</v>
      </c>
    </row>
    <row r="71" spans="1:3" x14ac:dyDescent="0.3">
      <c r="A71" s="2"/>
      <c r="B71">
        <v>6.45</v>
      </c>
      <c r="C71" s="10">
        <f t="shared" ref="C71:C83" si="4">B71*0.15</f>
        <v>0.96750000000000003</v>
      </c>
    </row>
    <row r="72" spans="1:3" x14ac:dyDescent="0.3">
      <c r="A72" s="2"/>
      <c r="B72">
        <v>6.38</v>
      </c>
      <c r="C72" s="10">
        <f t="shared" si="4"/>
        <v>0.95699999999999996</v>
      </c>
    </row>
    <row r="73" spans="1:3" x14ac:dyDescent="0.3">
      <c r="A73" s="2"/>
      <c r="B73">
        <v>4.5999999999999996</v>
      </c>
      <c r="C73" s="10">
        <f t="shared" si="4"/>
        <v>0.69</v>
      </c>
    </row>
    <row r="74" spans="1:3" x14ac:dyDescent="0.3">
      <c r="A74" s="2"/>
      <c r="B74">
        <v>12.25</v>
      </c>
      <c r="C74" s="10">
        <f t="shared" si="4"/>
        <v>1.8374999999999999</v>
      </c>
    </row>
    <row r="75" spans="1:3" x14ac:dyDescent="0.3">
      <c r="A75" s="2"/>
      <c r="B75">
        <v>6.52</v>
      </c>
      <c r="C75" s="10">
        <f t="shared" si="4"/>
        <v>0.97799999999999987</v>
      </c>
    </row>
    <row r="76" spans="1:3" x14ac:dyDescent="0.3">
      <c r="A76" s="2"/>
      <c r="B76">
        <v>1.1599999999999999</v>
      </c>
      <c r="C76" s="10">
        <f t="shared" si="4"/>
        <v>0.17399999999999999</v>
      </c>
    </row>
    <row r="77" spans="1:3" x14ac:dyDescent="0.3">
      <c r="A77" s="2"/>
      <c r="B77">
        <v>2.1800000000000002</v>
      </c>
      <c r="C77" s="10">
        <f t="shared" si="4"/>
        <v>0.32700000000000001</v>
      </c>
    </row>
    <row r="78" spans="1:3" x14ac:dyDescent="0.3">
      <c r="A78" s="2"/>
      <c r="B78">
        <v>2.8</v>
      </c>
      <c r="C78" s="10">
        <f t="shared" si="4"/>
        <v>0.42</v>
      </c>
    </row>
    <row r="79" spans="1:3" x14ac:dyDescent="0.3">
      <c r="A79" s="2"/>
      <c r="B79">
        <v>2.7</v>
      </c>
      <c r="C79" s="10">
        <f t="shared" si="4"/>
        <v>0.40500000000000003</v>
      </c>
    </row>
    <row r="80" spans="1:3" x14ac:dyDescent="0.3">
      <c r="A80" s="2"/>
      <c r="B80">
        <v>10.55</v>
      </c>
      <c r="C80" s="10">
        <f t="shared" si="4"/>
        <v>1.5825</v>
      </c>
    </row>
    <row r="81" spans="1:3" x14ac:dyDescent="0.3">
      <c r="A81" s="2"/>
      <c r="B81">
        <v>5.97</v>
      </c>
      <c r="C81" s="10">
        <f t="shared" si="4"/>
        <v>0.89549999999999996</v>
      </c>
    </row>
    <row r="82" spans="1:3" x14ac:dyDescent="0.3">
      <c r="A82" s="2"/>
      <c r="B82">
        <v>5.93</v>
      </c>
      <c r="C82" s="10">
        <f t="shared" si="4"/>
        <v>0.88949999999999996</v>
      </c>
    </row>
    <row r="83" spans="1:3" x14ac:dyDescent="0.3">
      <c r="A83" s="2"/>
      <c r="B83">
        <v>20.440000000000001</v>
      </c>
      <c r="C83" s="10">
        <f t="shared" si="4"/>
        <v>3.0660000000000003</v>
      </c>
    </row>
    <row r="84" spans="1:3" x14ac:dyDescent="0.3">
      <c r="A84" s="2"/>
      <c r="B84" s="11" t="s">
        <v>0</v>
      </c>
      <c r="C84" s="12">
        <f>SUM(C70:C83)</f>
        <v>14.311500000000001</v>
      </c>
    </row>
    <row r="85" spans="1:3" x14ac:dyDescent="0.3">
      <c r="A85" s="2"/>
      <c r="C85" s="10"/>
    </row>
    <row r="86" spans="1:3" x14ac:dyDescent="0.3">
      <c r="A86" s="2"/>
      <c r="C86" s="10"/>
    </row>
    <row r="87" spans="1:3" x14ac:dyDescent="0.3">
      <c r="A87" s="19" t="s">
        <v>36</v>
      </c>
      <c r="B87" s="11"/>
      <c r="C87" s="12"/>
    </row>
    <row r="88" spans="1:3" x14ac:dyDescent="0.3">
      <c r="A88" s="2"/>
      <c r="B88" t="s">
        <v>1</v>
      </c>
      <c r="C88" s="10" t="s">
        <v>54</v>
      </c>
    </row>
    <row r="89" spans="1:3" x14ac:dyDescent="0.3">
      <c r="A89" s="2"/>
      <c r="B89" s="11"/>
      <c r="C89" s="10">
        <f>B89*0.6</f>
        <v>0</v>
      </c>
    </row>
    <row r="90" spans="1:3" x14ac:dyDescent="0.3">
      <c r="A90" s="2"/>
      <c r="B90" s="11"/>
      <c r="C90" s="10">
        <f t="shared" ref="C90:C96" si="5">B90*0.6</f>
        <v>0</v>
      </c>
    </row>
    <row r="91" spans="1:3" x14ac:dyDescent="0.3">
      <c r="A91" s="2"/>
      <c r="B91" s="11"/>
      <c r="C91" s="10">
        <f t="shared" si="5"/>
        <v>0</v>
      </c>
    </row>
    <row r="92" spans="1:3" x14ac:dyDescent="0.3">
      <c r="A92" s="2"/>
      <c r="B92" s="11"/>
      <c r="C92" s="10">
        <f t="shared" si="5"/>
        <v>0</v>
      </c>
    </row>
    <row r="93" spans="1:3" x14ac:dyDescent="0.3">
      <c r="A93" s="2"/>
      <c r="B93" s="11"/>
      <c r="C93" s="10">
        <f t="shared" si="5"/>
        <v>0</v>
      </c>
    </row>
    <row r="94" spans="1:3" x14ac:dyDescent="0.3">
      <c r="A94" s="2"/>
      <c r="B94" s="11"/>
      <c r="C94" s="10">
        <f t="shared" si="5"/>
        <v>0</v>
      </c>
    </row>
    <row r="95" spans="1:3" x14ac:dyDescent="0.3">
      <c r="A95" s="2"/>
      <c r="C95" s="10">
        <f t="shared" si="5"/>
        <v>0</v>
      </c>
    </row>
    <row r="96" spans="1:3" x14ac:dyDescent="0.3">
      <c r="A96" s="2"/>
      <c r="C96" s="10">
        <f t="shared" si="5"/>
        <v>0</v>
      </c>
    </row>
    <row r="97" spans="1:3" x14ac:dyDescent="0.3">
      <c r="A97" s="2"/>
      <c r="B97" s="11" t="s">
        <v>0</v>
      </c>
      <c r="C97" s="12">
        <f>SUM(C89:C96)</f>
        <v>0</v>
      </c>
    </row>
    <row r="98" spans="1:3" x14ac:dyDescent="0.3">
      <c r="A98" s="2"/>
      <c r="B98" s="11"/>
      <c r="C98" s="12"/>
    </row>
    <row r="99" spans="1:3" x14ac:dyDescent="0.3">
      <c r="A99" s="2"/>
      <c r="C99" s="10"/>
    </row>
    <row r="100" spans="1:3" x14ac:dyDescent="0.3">
      <c r="A100" s="15" t="s">
        <v>30</v>
      </c>
      <c r="C100" s="10"/>
    </row>
    <row r="101" spans="1:3" x14ac:dyDescent="0.3">
      <c r="A101" s="2"/>
      <c r="B101" t="s">
        <v>1</v>
      </c>
      <c r="C101" s="10" t="s">
        <v>54</v>
      </c>
    </row>
    <row r="102" spans="1:3" x14ac:dyDescent="0.3">
      <c r="A102" s="2"/>
      <c r="C102" s="10">
        <f>B102*4</f>
        <v>0</v>
      </c>
    </row>
    <row r="103" spans="1:3" x14ac:dyDescent="0.3">
      <c r="A103" s="2"/>
      <c r="C103" s="10">
        <f t="shared" ref="C103:C109" si="6">B103*4</f>
        <v>0</v>
      </c>
    </row>
    <row r="104" spans="1:3" x14ac:dyDescent="0.3">
      <c r="A104" s="2"/>
      <c r="C104" s="10">
        <f t="shared" si="6"/>
        <v>0</v>
      </c>
    </row>
    <row r="105" spans="1:3" x14ac:dyDescent="0.3">
      <c r="A105" s="2"/>
      <c r="C105" s="10">
        <f t="shared" si="6"/>
        <v>0</v>
      </c>
    </row>
    <row r="106" spans="1:3" x14ac:dyDescent="0.3">
      <c r="A106" s="2"/>
      <c r="C106" s="10">
        <f t="shared" si="6"/>
        <v>0</v>
      </c>
    </row>
    <row r="107" spans="1:3" x14ac:dyDescent="0.3">
      <c r="A107" s="2"/>
      <c r="C107" s="10">
        <f t="shared" si="6"/>
        <v>0</v>
      </c>
    </row>
    <row r="108" spans="1:3" x14ac:dyDescent="0.3">
      <c r="A108" s="2"/>
      <c r="C108" s="10">
        <f t="shared" si="6"/>
        <v>0</v>
      </c>
    </row>
    <row r="109" spans="1:3" x14ac:dyDescent="0.3">
      <c r="A109" s="2"/>
      <c r="C109" s="10">
        <f t="shared" si="6"/>
        <v>0</v>
      </c>
    </row>
    <row r="110" spans="1:3" x14ac:dyDescent="0.3">
      <c r="A110" s="2"/>
      <c r="B110" s="11" t="s">
        <v>0</v>
      </c>
      <c r="C110" s="12">
        <f>SUM(C102:C109)</f>
        <v>0</v>
      </c>
    </row>
    <row r="111" spans="1:3" x14ac:dyDescent="0.3">
      <c r="A111" s="2"/>
      <c r="C111" s="10"/>
    </row>
    <row r="112" spans="1:3" x14ac:dyDescent="0.3">
      <c r="A112" s="2"/>
      <c r="C112" s="10"/>
    </row>
    <row r="113" spans="1:3" x14ac:dyDescent="0.3">
      <c r="A113" s="16" t="s">
        <v>31</v>
      </c>
      <c r="C113" s="10"/>
    </row>
    <row r="114" spans="1:3" x14ac:dyDescent="0.3">
      <c r="A114" s="2"/>
      <c r="B114" t="s">
        <v>1</v>
      </c>
      <c r="C114" s="10" t="s">
        <v>54</v>
      </c>
    </row>
    <row r="115" spans="1:3" x14ac:dyDescent="0.3">
      <c r="A115" s="2"/>
      <c r="C115" s="10">
        <f>B115*4.22</f>
        <v>0</v>
      </c>
    </row>
    <row r="116" spans="1:3" x14ac:dyDescent="0.3">
      <c r="A116" s="2"/>
      <c r="C116" s="10">
        <f t="shared" ref="C116:C122" si="7">B116*4.22</f>
        <v>0</v>
      </c>
    </row>
    <row r="117" spans="1:3" x14ac:dyDescent="0.3">
      <c r="A117" s="2"/>
      <c r="C117" s="10">
        <f t="shared" si="7"/>
        <v>0</v>
      </c>
    </row>
    <row r="118" spans="1:3" x14ac:dyDescent="0.3">
      <c r="A118" s="2"/>
      <c r="C118" s="10">
        <f t="shared" si="7"/>
        <v>0</v>
      </c>
    </row>
    <row r="119" spans="1:3" x14ac:dyDescent="0.3">
      <c r="A119" s="2"/>
      <c r="C119" s="10">
        <f t="shared" si="7"/>
        <v>0</v>
      </c>
    </row>
    <row r="120" spans="1:3" x14ac:dyDescent="0.3">
      <c r="A120" s="2"/>
      <c r="C120" s="10">
        <f t="shared" si="7"/>
        <v>0</v>
      </c>
    </row>
    <row r="121" spans="1:3" x14ac:dyDescent="0.3">
      <c r="A121" s="2"/>
      <c r="C121" s="10">
        <f t="shared" si="7"/>
        <v>0</v>
      </c>
    </row>
    <row r="122" spans="1:3" x14ac:dyDescent="0.3">
      <c r="A122" s="2"/>
      <c r="C122" s="10">
        <f t="shared" si="7"/>
        <v>0</v>
      </c>
    </row>
    <row r="123" spans="1:3" ht="15" thickBot="1" x14ac:dyDescent="0.35">
      <c r="A123" s="3"/>
      <c r="B123" s="13" t="s">
        <v>0</v>
      </c>
      <c r="C123" s="14">
        <f>SUM(C115:C122)</f>
        <v>0</v>
      </c>
    </row>
    <row r="126" spans="1:3" x14ac:dyDescent="0.3">
      <c r="A126" s="23"/>
    </row>
    <row r="136" spans="1:3" x14ac:dyDescent="0.3">
      <c r="B136" s="11"/>
      <c r="C136" s="11"/>
    </row>
    <row r="139" spans="1:3" x14ac:dyDescent="0.3">
      <c r="A139" s="23"/>
    </row>
    <row r="149" spans="2:3" x14ac:dyDescent="0.3">
      <c r="B149" s="11"/>
      <c r="C149" s="11"/>
    </row>
  </sheetData>
  <mergeCells count="3">
    <mergeCell ref="A2:C2"/>
    <mergeCell ref="F2:I2"/>
    <mergeCell ref="F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1D0F-BB9A-43F6-A01E-E046129E6965}">
  <sheetPr>
    <tabColor rgb="FF00B050"/>
  </sheetPr>
  <dimension ref="A1:I149"/>
  <sheetViews>
    <sheetView workbookViewId="0">
      <selection activeCell="K2" sqref="K2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SUM(C20,C33,C46,C65,C84,C97,C110,C123)</f>
        <v>849.77597500000013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B6">
        <v>16.86</v>
      </c>
      <c r="C6" s="10">
        <f>B6*4</f>
        <v>67.44</v>
      </c>
    </row>
    <row r="7" spans="1:9" x14ac:dyDescent="0.3">
      <c r="A7" s="2"/>
      <c r="B7">
        <v>25.2</v>
      </c>
      <c r="C7" s="10">
        <f t="shared" ref="C7:C19" si="0">B7*4</f>
        <v>100.8</v>
      </c>
    </row>
    <row r="8" spans="1:9" x14ac:dyDescent="0.3">
      <c r="A8" s="2"/>
      <c r="B8">
        <v>21.08</v>
      </c>
      <c r="C8" s="10">
        <f t="shared" si="0"/>
        <v>84.32</v>
      </c>
    </row>
    <row r="9" spans="1:9" x14ac:dyDescent="0.3">
      <c r="A9" s="2"/>
      <c r="B9">
        <v>45.54</v>
      </c>
      <c r="C9" s="10">
        <f t="shared" si="0"/>
        <v>182.16</v>
      </c>
    </row>
    <row r="10" spans="1:9" x14ac:dyDescent="0.3">
      <c r="A10" s="2"/>
      <c r="B10">
        <v>5.79</v>
      </c>
      <c r="C10" s="10">
        <f t="shared" si="0"/>
        <v>23.16</v>
      </c>
    </row>
    <row r="11" spans="1:9" x14ac:dyDescent="0.3">
      <c r="A11" s="2"/>
      <c r="B11">
        <v>15.5</v>
      </c>
      <c r="C11" s="10">
        <f t="shared" si="0"/>
        <v>62</v>
      </c>
    </row>
    <row r="12" spans="1:9" x14ac:dyDescent="0.3">
      <c r="A12" s="2"/>
      <c r="B12">
        <v>0.73</v>
      </c>
      <c r="C12" s="10">
        <f t="shared" si="0"/>
        <v>2.92</v>
      </c>
    </row>
    <row r="13" spans="1:9" x14ac:dyDescent="0.3">
      <c r="A13" s="2"/>
      <c r="B13">
        <v>6.02</v>
      </c>
      <c r="C13" s="10">
        <f t="shared" si="0"/>
        <v>24.08</v>
      </c>
    </row>
    <row r="14" spans="1:9" x14ac:dyDescent="0.3">
      <c r="A14" s="2"/>
      <c r="B14">
        <v>32.64</v>
      </c>
      <c r="C14" s="10">
        <f t="shared" si="0"/>
        <v>130.56</v>
      </c>
    </row>
    <row r="15" spans="1:9" x14ac:dyDescent="0.3">
      <c r="A15" s="2"/>
      <c r="B15">
        <v>18.920000000000002</v>
      </c>
      <c r="C15" s="10">
        <f t="shared" si="0"/>
        <v>75.680000000000007</v>
      </c>
    </row>
    <row r="16" spans="1:9" x14ac:dyDescent="0.3">
      <c r="A16" s="2"/>
      <c r="B16">
        <v>43.45</v>
      </c>
      <c r="C16" s="10">
        <f t="shared" si="0"/>
        <v>173.8</v>
      </c>
    </row>
    <row r="17" spans="1:3" x14ac:dyDescent="0.3">
      <c r="A17" s="2"/>
      <c r="B17">
        <v>35.11</v>
      </c>
      <c r="C17" s="10">
        <f t="shared" si="0"/>
        <v>140.44</v>
      </c>
    </row>
    <row r="18" spans="1:3" x14ac:dyDescent="0.3">
      <c r="A18" s="2"/>
      <c r="B18">
        <v>39</v>
      </c>
      <c r="C18" s="10">
        <f t="shared" si="0"/>
        <v>156</v>
      </c>
    </row>
    <row r="19" spans="1:3" x14ac:dyDescent="0.3">
      <c r="A19" s="2"/>
      <c r="B19">
        <v>64.87</v>
      </c>
      <c r="C19" s="10">
        <f t="shared" si="0"/>
        <v>259.48</v>
      </c>
    </row>
    <row r="20" spans="1:3" x14ac:dyDescent="0.3">
      <c r="A20" s="2"/>
      <c r="B20" s="11" t="s">
        <v>0</v>
      </c>
      <c r="C20" s="12">
        <f>SUM(C6:C14)</f>
        <v>677.44</v>
      </c>
    </row>
    <row r="21" spans="1:3" x14ac:dyDescent="0.3">
      <c r="A21" s="2"/>
      <c r="C21" s="10"/>
    </row>
    <row r="22" spans="1:3" x14ac:dyDescent="0.3">
      <c r="A22" s="2"/>
      <c r="C22" s="10"/>
    </row>
    <row r="23" spans="1:3" x14ac:dyDescent="0.3">
      <c r="A23" s="15" t="s">
        <v>26</v>
      </c>
      <c r="C23" s="10"/>
    </row>
    <row r="24" spans="1:3" x14ac:dyDescent="0.3">
      <c r="A24" s="9"/>
      <c r="B24" t="s">
        <v>1</v>
      </c>
      <c r="C24" s="10" t="s">
        <v>54</v>
      </c>
    </row>
    <row r="25" spans="1:3" x14ac:dyDescent="0.3">
      <c r="A25" s="9"/>
      <c r="C25" s="10">
        <f>B25*4</f>
        <v>0</v>
      </c>
    </row>
    <row r="26" spans="1:3" x14ac:dyDescent="0.3">
      <c r="A26" s="9"/>
      <c r="C26" s="10">
        <f t="shared" ref="C26:C32" si="1">B26*4</f>
        <v>0</v>
      </c>
    </row>
    <row r="27" spans="1:3" x14ac:dyDescent="0.3">
      <c r="A27" s="9"/>
      <c r="C27" s="10">
        <f t="shared" si="1"/>
        <v>0</v>
      </c>
    </row>
    <row r="28" spans="1:3" x14ac:dyDescent="0.3">
      <c r="A28" s="9"/>
      <c r="C28" s="10">
        <f t="shared" si="1"/>
        <v>0</v>
      </c>
    </row>
    <row r="29" spans="1:3" x14ac:dyDescent="0.3">
      <c r="A29" s="9"/>
      <c r="C29" s="10">
        <f t="shared" si="1"/>
        <v>0</v>
      </c>
    </row>
    <row r="30" spans="1:3" x14ac:dyDescent="0.3">
      <c r="A30" s="2"/>
      <c r="C30" s="10">
        <f t="shared" si="1"/>
        <v>0</v>
      </c>
    </row>
    <row r="31" spans="1:3" x14ac:dyDescent="0.3">
      <c r="A31" s="2"/>
      <c r="C31" s="10">
        <f t="shared" si="1"/>
        <v>0</v>
      </c>
    </row>
    <row r="32" spans="1:3" x14ac:dyDescent="0.3">
      <c r="A32" s="2"/>
      <c r="C32" s="10">
        <f t="shared" si="1"/>
        <v>0</v>
      </c>
    </row>
    <row r="33" spans="1:3" x14ac:dyDescent="0.3">
      <c r="A33" s="2"/>
      <c r="B33" s="11" t="s">
        <v>0</v>
      </c>
      <c r="C33" s="12">
        <f>SUM(C25:C32)</f>
        <v>0</v>
      </c>
    </row>
    <row r="34" spans="1:3" x14ac:dyDescent="0.3">
      <c r="A34" s="2"/>
      <c r="B34" s="11"/>
      <c r="C34" s="12"/>
    </row>
    <row r="35" spans="1:3" x14ac:dyDescent="0.3">
      <c r="A35" s="2"/>
      <c r="C35" s="10"/>
    </row>
    <row r="36" spans="1:3" x14ac:dyDescent="0.3">
      <c r="A36" s="15" t="s">
        <v>27</v>
      </c>
      <c r="C36" s="10"/>
    </row>
    <row r="37" spans="1:3" x14ac:dyDescent="0.3">
      <c r="A37" s="2"/>
      <c r="B37" t="s">
        <v>1</v>
      </c>
      <c r="C37" s="10" t="s">
        <v>54</v>
      </c>
    </row>
    <row r="38" spans="1:3" x14ac:dyDescent="0.3">
      <c r="A38" s="2"/>
      <c r="C38" s="10">
        <f>B38*2</f>
        <v>0</v>
      </c>
    </row>
    <row r="39" spans="1:3" x14ac:dyDescent="0.3">
      <c r="A39" s="2"/>
      <c r="C39" s="10">
        <f t="shared" ref="C39:C45" si="2">B39*2</f>
        <v>0</v>
      </c>
    </row>
    <row r="40" spans="1:3" x14ac:dyDescent="0.3">
      <c r="A40" s="2"/>
      <c r="C40" s="10">
        <f t="shared" si="2"/>
        <v>0</v>
      </c>
    </row>
    <row r="41" spans="1:3" x14ac:dyDescent="0.3">
      <c r="A41" s="2"/>
      <c r="C41" s="10">
        <f t="shared" si="2"/>
        <v>0</v>
      </c>
    </row>
    <row r="42" spans="1:3" x14ac:dyDescent="0.3">
      <c r="A42" s="2"/>
      <c r="C42" s="10">
        <f t="shared" si="2"/>
        <v>0</v>
      </c>
    </row>
    <row r="43" spans="1:3" x14ac:dyDescent="0.3">
      <c r="A43" s="2"/>
      <c r="C43" s="10">
        <f t="shared" si="2"/>
        <v>0</v>
      </c>
    </row>
    <row r="44" spans="1:3" x14ac:dyDescent="0.3">
      <c r="A44" s="2"/>
      <c r="C44" s="10">
        <f t="shared" si="2"/>
        <v>0</v>
      </c>
    </row>
    <row r="45" spans="1:3" x14ac:dyDescent="0.3">
      <c r="A45" s="2"/>
      <c r="C45" s="10">
        <f t="shared" si="2"/>
        <v>0</v>
      </c>
    </row>
    <row r="46" spans="1:3" x14ac:dyDescent="0.3">
      <c r="A46" s="2"/>
      <c r="B46" s="11" t="s">
        <v>0</v>
      </c>
      <c r="C46" s="12">
        <f>SUM(C38:C45)</f>
        <v>0</v>
      </c>
    </row>
    <row r="47" spans="1:3" x14ac:dyDescent="0.3">
      <c r="A47" s="2"/>
      <c r="C47" s="10"/>
    </row>
    <row r="48" spans="1:3" x14ac:dyDescent="0.3">
      <c r="A48" s="2"/>
      <c r="C48" s="10"/>
    </row>
    <row r="49" spans="1:3" x14ac:dyDescent="0.3">
      <c r="A49" s="15" t="s">
        <v>28</v>
      </c>
      <c r="C49" s="10"/>
    </row>
    <row r="50" spans="1:3" x14ac:dyDescent="0.3">
      <c r="A50" s="2"/>
      <c r="B50" t="s">
        <v>2</v>
      </c>
      <c r="C50" s="10" t="s">
        <v>54</v>
      </c>
    </row>
    <row r="51" spans="1:3" x14ac:dyDescent="0.3">
      <c r="A51" s="2"/>
      <c r="B51">
        <v>10.53</v>
      </c>
      <c r="C51" s="10">
        <f>B51*0.5625</f>
        <v>5.9231249999999998</v>
      </c>
    </row>
    <row r="52" spans="1:3" x14ac:dyDescent="0.3">
      <c r="A52" s="2"/>
      <c r="B52">
        <v>15.75</v>
      </c>
      <c r="C52" s="10">
        <f t="shared" ref="C52:C64" si="3">B52*0.5625</f>
        <v>8.859375</v>
      </c>
    </row>
    <row r="53" spans="1:3" x14ac:dyDescent="0.3">
      <c r="A53" s="2"/>
      <c r="B53">
        <v>13.17</v>
      </c>
      <c r="C53" s="10">
        <f t="shared" si="3"/>
        <v>7.4081250000000001</v>
      </c>
    </row>
    <row r="54" spans="1:3" x14ac:dyDescent="0.3">
      <c r="A54" s="2"/>
      <c r="B54">
        <v>28.46</v>
      </c>
      <c r="C54" s="10">
        <f t="shared" si="3"/>
        <v>16.008749999999999</v>
      </c>
    </row>
    <row r="55" spans="1:3" x14ac:dyDescent="0.3">
      <c r="A55" s="2"/>
      <c r="B55">
        <v>3.61</v>
      </c>
      <c r="C55" s="10">
        <f t="shared" si="3"/>
        <v>2.0306250000000001</v>
      </c>
    </row>
    <row r="56" spans="1:3" x14ac:dyDescent="0.3">
      <c r="A56" s="2"/>
      <c r="B56">
        <v>9.68</v>
      </c>
      <c r="C56" s="10">
        <f t="shared" si="3"/>
        <v>5.4450000000000003</v>
      </c>
    </row>
    <row r="57" spans="1:3" x14ac:dyDescent="0.3">
      <c r="A57" s="2"/>
      <c r="B57">
        <v>7.3</v>
      </c>
      <c r="C57" s="10">
        <f t="shared" si="3"/>
        <v>4.1062500000000002</v>
      </c>
    </row>
    <row r="58" spans="1:3" x14ac:dyDescent="0.3">
      <c r="A58" s="2"/>
      <c r="B58">
        <v>3.76</v>
      </c>
      <c r="C58" s="10">
        <f t="shared" si="3"/>
        <v>2.1149999999999998</v>
      </c>
    </row>
    <row r="59" spans="1:3" x14ac:dyDescent="0.3">
      <c r="A59" s="2"/>
      <c r="B59">
        <v>20.43</v>
      </c>
      <c r="C59" s="10">
        <f t="shared" si="3"/>
        <v>11.491875</v>
      </c>
    </row>
    <row r="60" spans="1:3" x14ac:dyDescent="0.3">
      <c r="A60" s="2"/>
      <c r="B60">
        <v>11.82</v>
      </c>
      <c r="C60" s="10">
        <f t="shared" si="3"/>
        <v>6.6487499999999997</v>
      </c>
    </row>
    <row r="61" spans="1:3" x14ac:dyDescent="0.3">
      <c r="A61" s="2"/>
      <c r="B61">
        <v>27.15</v>
      </c>
      <c r="C61" s="10">
        <f t="shared" si="3"/>
        <v>15.271875</v>
      </c>
    </row>
    <row r="62" spans="1:3" x14ac:dyDescent="0.3">
      <c r="A62" s="2"/>
      <c r="B62">
        <v>21.94</v>
      </c>
      <c r="C62" s="10">
        <f t="shared" si="3"/>
        <v>12.34125</v>
      </c>
    </row>
    <row r="63" spans="1:3" x14ac:dyDescent="0.3">
      <c r="A63" s="2"/>
      <c r="B63">
        <v>24.37</v>
      </c>
      <c r="C63" s="10">
        <f t="shared" si="3"/>
        <v>13.708125000000001</v>
      </c>
    </row>
    <row r="64" spans="1:3" x14ac:dyDescent="0.3">
      <c r="A64" s="2"/>
      <c r="B64">
        <v>43.66</v>
      </c>
      <c r="C64" s="10">
        <f t="shared" si="3"/>
        <v>24.558749999999996</v>
      </c>
    </row>
    <row r="65" spans="1:3" x14ac:dyDescent="0.3">
      <c r="A65" s="2"/>
      <c r="B65" s="11" t="s">
        <v>0</v>
      </c>
      <c r="C65" s="12">
        <f>SUM(C51:C64)</f>
        <v>135.916875</v>
      </c>
    </row>
    <row r="66" spans="1:3" x14ac:dyDescent="0.3">
      <c r="A66" s="2"/>
      <c r="C66" s="10"/>
    </row>
    <row r="67" spans="1:3" x14ac:dyDescent="0.3">
      <c r="A67" s="2"/>
      <c r="C67" s="10"/>
    </row>
    <row r="68" spans="1:3" x14ac:dyDescent="0.3">
      <c r="A68" s="15" t="s">
        <v>29</v>
      </c>
      <c r="C68" s="10"/>
    </row>
    <row r="69" spans="1:3" x14ac:dyDescent="0.3">
      <c r="A69" s="2"/>
      <c r="B69" t="s">
        <v>2</v>
      </c>
      <c r="C69" s="10" t="s">
        <v>54</v>
      </c>
    </row>
    <row r="70" spans="1:3" x14ac:dyDescent="0.3">
      <c r="A70" s="2"/>
      <c r="B70">
        <v>10.53</v>
      </c>
      <c r="C70" s="10">
        <f>B70*0.15</f>
        <v>1.5794999999999999</v>
      </c>
    </row>
    <row r="71" spans="1:3" x14ac:dyDescent="0.3">
      <c r="A71" s="2"/>
      <c r="B71">
        <v>15.75</v>
      </c>
      <c r="C71" s="10">
        <f t="shared" ref="C71:C83" si="4">B71*0.15</f>
        <v>2.3624999999999998</v>
      </c>
    </row>
    <row r="72" spans="1:3" x14ac:dyDescent="0.3">
      <c r="A72" s="2"/>
      <c r="B72">
        <v>13.17</v>
      </c>
      <c r="C72" s="10">
        <f t="shared" si="4"/>
        <v>1.9754999999999998</v>
      </c>
    </row>
    <row r="73" spans="1:3" x14ac:dyDescent="0.3">
      <c r="A73" s="2"/>
      <c r="B73">
        <v>28.46</v>
      </c>
      <c r="C73" s="10">
        <f t="shared" si="4"/>
        <v>4.2690000000000001</v>
      </c>
    </row>
    <row r="74" spans="1:3" x14ac:dyDescent="0.3">
      <c r="A74" s="2"/>
      <c r="B74">
        <v>3.61</v>
      </c>
      <c r="C74" s="10">
        <f t="shared" si="4"/>
        <v>0.54149999999999998</v>
      </c>
    </row>
    <row r="75" spans="1:3" x14ac:dyDescent="0.3">
      <c r="A75" s="2"/>
      <c r="B75">
        <v>9.68</v>
      </c>
      <c r="C75" s="10">
        <f t="shared" si="4"/>
        <v>1.452</v>
      </c>
    </row>
    <row r="76" spans="1:3" x14ac:dyDescent="0.3">
      <c r="A76" s="2"/>
      <c r="B76">
        <v>7.3</v>
      </c>
      <c r="C76" s="10">
        <f t="shared" si="4"/>
        <v>1.095</v>
      </c>
    </row>
    <row r="77" spans="1:3" x14ac:dyDescent="0.3">
      <c r="A77" s="2"/>
      <c r="B77">
        <v>3.76</v>
      </c>
      <c r="C77" s="10">
        <f t="shared" si="4"/>
        <v>0.56399999999999995</v>
      </c>
    </row>
    <row r="78" spans="1:3" x14ac:dyDescent="0.3">
      <c r="A78" s="2"/>
      <c r="B78">
        <v>20.43</v>
      </c>
      <c r="C78" s="10">
        <f t="shared" si="4"/>
        <v>3.0644999999999998</v>
      </c>
    </row>
    <row r="79" spans="1:3" x14ac:dyDescent="0.3">
      <c r="A79" s="2"/>
      <c r="B79">
        <v>11.82</v>
      </c>
      <c r="C79" s="10">
        <f t="shared" si="4"/>
        <v>1.7729999999999999</v>
      </c>
    </row>
    <row r="80" spans="1:3" x14ac:dyDescent="0.3">
      <c r="A80" s="2"/>
      <c r="B80">
        <v>27.15</v>
      </c>
      <c r="C80" s="10">
        <f t="shared" si="4"/>
        <v>4.0724999999999998</v>
      </c>
    </row>
    <row r="81" spans="1:3" x14ac:dyDescent="0.3">
      <c r="A81" s="2"/>
      <c r="B81">
        <v>21.94</v>
      </c>
      <c r="C81" s="10">
        <f t="shared" si="4"/>
        <v>3.2909999999999999</v>
      </c>
    </row>
    <row r="82" spans="1:3" x14ac:dyDescent="0.3">
      <c r="A82" s="2"/>
      <c r="B82">
        <v>24.37</v>
      </c>
      <c r="C82" s="10">
        <f t="shared" si="4"/>
        <v>3.6555</v>
      </c>
    </row>
    <row r="83" spans="1:3" x14ac:dyDescent="0.3">
      <c r="A83" s="2"/>
      <c r="B83">
        <v>43.66</v>
      </c>
      <c r="C83" s="10">
        <f t="shared" si="4"/>
        <v>6.5489999999999995</v>
      </c>
    </row>
    <row r="84" spans="1:3" x14ac:dyDescent="0.3">
      <c r="A84" s="2"/>
      <c r="B84" s="11" t="s">
        <v>0</v>
      </c>
      <c r="C84" s="12">
        <f>SUM(C70:C83)</f>
        <v>36.244499999999995</v>
      </c>
    </row>
    <row r="85" spans="1:3" x14ac:dyDescent="0.3">
      <c r="A85" s="2"/>
      <c r="C85" s="10"/>
    </row>
    <row r="86" spans="1:3" x14ac:dyDescent="0.3">
      <c r="A86" s="2"/>
      <c r="C86" s="10"/>
    </row>
    <row r="87" spans="1:3" x14ac:dyDescent="0.3">
      <c r="A87" s="19" t="s">
        <v>36</v>
      </c>
      <c r="B87" s="11"/>
      <c r="C87" s="12"/>
    </row>
    <row r="88" spans="1:3" x14ac:dyDescent="0.3">
      <c r="A88" s="2"/>
      <c r="B88" t="s">
        <v>1</v>
      </c>
      <c r="C88" s="10" t="s">
        <v>54</v>
      </c>
    </row>
    <row r="89" spans="1:3" x14ac:dyDescent="0.3">
      <c r="A89" s="2"/>
      <c r="B89">
        <v>8.3000000000000004E-2</v>
      </c>
      <c r="C89" s="10">
        <f>B89*0.6</f>
        <v>4.9800000000000004E-2</v>
      </c>
    </row>
    <row r="90" spans="1:3" x14ac:dyDescent="0.3">
      <c r="A90" s="2"/>
      <c r="B90">
        <v>0.20799999999999999</v>
      </c>
      <c r="C90" s="10">
        <f t="shared" ref="C90:C96" si="5">B90*0.6</f>
        <v>0.12479999999999999</v>
      </c>
    </row>
    <row r="91" spans="1:3" x14ac:dyDescent="0.3">
      <c r="A91" s="2"/>
      <c r="B91" s="11"/>
      <c r="C91" s="10">
        <f t="shared" si="5"/>
        <v>0</v>
      </c>
    </row>
    <row r="92" spans="1:3" x14ac:dyDescent="0.3">
      <c r="A92" s="2"/>
      <c r="B92" s="11"/>
      <c r="C92" s="10">
        <f t="shared" si="5"/>
        <v>0</v>
      </c>
    </row>
    <row r="93" spans="1:3" x14ac:dyDescent="0.3">
      <c r="A93" s="2"/>
      <c r="B93" s="11"/>
      <c r="C93" s="10">
        <f t="shared" si="5"/>
        <v>0</v>
      </c>
    </row>
    <row r="94" spans="1:3" x14ac:dyDescent="0.3">
      <c r="A94" s="2"/>
      <c r="B94" s="11"/>
      <c r="C94" s="10">
        <f t="shared" si="5"/>
        <v>0</v>
      </c>
    </row>
    <row r="95" spans="1:3" x14ac:dyDescent="0.3">
      <c r="A95" s="2"/>
      <c r="C95" s="10">
        <f t="shared" si="5"/>
        <v>0</v>
      </c>
    </row>
    <row r="96" spans="1:3" x14ac:dyDescent="0.3">
      <c r="A96" s="2"/>
      <c r="C96" s="10">
        <f t="shared" si="5"/>
        <v>0</v>
      </c>
    </row>
    <row r="97" spans="1:3" x14ac:dyDescent="0.3">
      <c r="A97" s="2"/>
      <c r="B97" s="11" t="s">
        <v>0</v>
      </c>
      <c r="C97" s="12">
        <f>SUM(C89:C96)</f>
        <v>0.17460000000000001</v>
      </c>
    </row>
    <row r="98" spans="1:3" x14ac:dyDescent="0.3">
      <c r="A98" s="2"/>
      <c r="B98" s="11"/>
      <c r="C98" s="12"/>
    </row>
    <row r="99" spans="1:3" x14ac:dyDescent="0.3">
      <c r="A99" s="2"/>
      <c r="C99" s="10"/>
    </row>
    <row r="100" spans="1:3" x14ac:dyDescent="0.3">
      <c r="A100" s="15" t="s">
        <v>30</v>
      </c>
      <c r="C100" s="10"/>
    </row>
    <row r="101" spans="1:3" x14ac:dyDescent="0.3">
      <c r="A101" s="2"/>
      <c r="B101" t="s">
        <v>1</v>
      </c>
      <c r="C101" s="10" t="s">
        <v>54</v>
      </c>
    </row>
    <row r="102" spans="1:3" x14ac:dyDescent="0.3">
      <c r="A102" s="2"/>
      <c r="C102" s="10">
        <f>B102*4</f>
        <v>0</v>
      </c>
    </row>
    <row r="103" spans="1:3" x14ac:dyDescent="0.3">
      <c r="A103" s="2"/>
      <c r="C103" s="10">
        <f t="shared" ref="C103:C109" si="6">B103*4</f>
        <v>0</v>
      </c>
    </row>
    <row r="104" spans="1:3" x14ac:dyDescent="0.3">
      <c r="A104" s="2"/>
      <c r="C104" s="10">
        <f t="shared" si="6"/>
        <v>0</v>
      </c>
    </row>
    <row r="105" spans="1:3" x14ac:dyDescent="0.3">
      <c r="A105" s="2"/>
      <c r="C105" s="10">
        <f t="shared" si="6"/>
        <v>0</v>
      </c>
    </row>
    <row r="106" spans="1:3" x14ac:dyDescent="0.3">
      <c r="A106" s="2"/>
      <c r="C106" s="10">
        <f t="shared" si="6"/>
        <v>0</v>
      </c>
    </row>
    <row r="107" spans="1:3" x14ac:dyDescent="0.3">
      <c r="A107" s="2"/>
      <c r="C107" s="10">
        <f t="shared" si="6"/>
        <v>0</v>
      </c>
    </row>
    <row r="108" spans="1:3" x14ac:dyDescent="0.3">
      <c r="A108" s="2"/>
      <c r="C108" s="10">
        <f t="shared" si="6"/>
        <v>0</v>
      </c>
    </row>
    <row r="109" spans="1:3" x14ac:dyDescent="0.3">
      <c r="A109" s="2"/>
      <c r="C109" s="10">
        <f t="shared" si="6"/>
        <v>0</v>
      </c>
    </row>
    <row r="110" spans="1:3" x14ac:dyDescent="0.3">
      <c r="A110" s="2"/>
      <c r="B110" s="11" t="s">
        <v>0</v>
      </c>
      <c r="C110" s="12">
        <f>SUM(C102:C109)</f>
        <v>0</v>
      </c>
    </row>
    <row r="111" spans="1:3" x14ac:dyDescent="0.3">
      <c r="A111" s="2"/>
      <c r="C111" s="10"/>
    </row>
    <row r="112" spans="1:3" x14ac:dyDescent="0.3">
      <c r="A112" s="2"/>
      <c r="C112" s="10"/>
    </row>
    <row r="113" spans="1:3" x14ac:dyDescent="0.3">
      <c r="A113" s="16" t="s">
        <v>31</v>
      </c>
      <c r="C113" s="10"/>
    </row>
    <row r="114" spans="1:3" x14ac:dyDescent="0.3">
      <c r="A114" s="2"/>
      <c r="B114" t="s">
        <v>1</v>
      </c>
      <c r="C114" s="10" t="s">
        <v>54</v>
      </c>
    </row>
    <row r="115" spans="1:3" x14ac:dyDescent="0.3">
      <c r="A115" s="2"/>
      <c r="C115" s="10">
        <f>B115*4.22</f>
        <v>0</v>
      </c>
    </row>
    <row r="116" spans="1:3" x14ac:dyDescent="0.3">
      <c r="A116" s="2"/>
      <c r="C116" s="10">
        <f t="shared" ref="C116:C122" si="7">B116*4.22</f>
        <v>0</v>
      </c>
    </row>
    <row r="117" spans="1:3" x14ac:dyDescent="0.3">
      <c r="A117" s="2"/>
      <c r="C117" s="10">
        <f t="shared" si="7"/>
        <v>0</v>
      </c>
    </row>
    <row r="118" spans="1:3" x14ac:dyDescent="0.3">
      <c r="A118" s="2"/>
      <c r="C118" s="10">
        <f t="shared" si="7"/>
        <v>0</v>
      </c>
    </row>
    <row r="119" spans="1:3" x14ac:dyDescent="0.3">
      <c r="A119" s="2"/>
      <c r="C119" s="10">
        <f t="shared" si="7"/>
        <v>0</v>
      </c>
    </row>
    <row r="120" spans="1:3" x14ac:dyDescent="0.3">
      <c r="A120" s="2"/>
      <c r="C120" s="10">
        <f t="shared" si="7"/>
        <v>0</v>
      </c>
    </row>
    <row r="121" spans="1:3" x14ac:dyDescent="0.3">
      <c r="A121" s="2"/>
      <c r="C121" s="10">
        <f t="shared" si="7"/>
        <v>0</v>
      </c>
    </row>
    <row r="122" spans="1:3" x14ac:dyDescent="0.3">
      <c r="A122" s="2"/>
      <c r="C122" s="10">
        <f t="shared" si="7"/>
        <v>0</v>
      </c>
    </row>
    <row r="123" spans="1:3" ht="15" thickBot="1" x14ac:dyDescent="0.35">
      <c r="A123" s="3"/>
      <c r="B123" s="13" t="s">
        <v>0</v>
      </c>
      <c r="C123" s="14">
        <f>SUM(C115:C122)</f>
        <v>0</v>
      </c>
    </row>
    <row r="126" spans="1:3" x14ac:dyDescent="0.3">
      <c r="A126" s="23"/>
    </row>
    <row r="136" spans="1:3" x14ac:dyDescent="0.3">
      <c r="B136" s="11"/>
      <c r="C136" s="11"/>
    </row>
    <row r="139" spans="1:3" x14ac:dyDescent="0.3">
      <c r="A139" s="23"/>
    </row>
    <row r="149" spans="2:3" x14ac:dyDescent="0.3">
      <c r="B149" s="11"/>
      <c r="C149" s="11"/>
    </row>
  </sheetData>
  <mergeCells count="3">
    <mergeCell ref="A2:C2"/>
    <mergeCell ref="F2:I2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C6C2-814F-483B-ACFF-9F7A85F62992}">
  <sheetPr>
    <tabColor rgb="FF00B050"/>
  </sheetPr>
  <dimension ref="A1:I149"/>
  <sheetViews>
    <sheetView workbookViewId="0">
      <selection activeCell="K2" sqref="K2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SUM(C20,C33,C46,C65,C84,C97,C110,C123)</f>
        <v>1641.406125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B6">
        <v>13.84</v>
      </c>
      <c r="C6" s="10">
        <f>B6*4</f>
        <v>55.36</v>
      </c>
    </row>
    <row r="7" spans="1:9" x14ac:dyDescent="0.3">
      <c r="A7" s="2"/>
      <c r="B7">
        <v>20.5</v>
      </c>
      <c r="C7" s="10">
        <f t="shared" ref="C7:C19" si="0">B7*4</f>
        <v>82</v>
      </c>
    </row>
    <row r="8" spans="1:9" x14ac:dyDescent="0.3">
      <c r="A8" s="2"/>
      <c r="B8">
        <v>30.45</v>
      </c>
      <c r="C8" s="10">
        <f t="shared" si="0"/>
        <v>121.8</v>
      </c>
    </row>
    <row r="9" spans="1:9" x14ac:dyDescent="0.3">
      <c r="A9" s="2"/>
      <c r="B9">
        <v>32</v>
      </c>
      <c r="C9" s="10">
        <f t="shared" si="0"/>
        <v>128</v>
      </c>
    </row>
    <row r="10" spans="1:9" x14ac:dyDescent="0.3">
      <c r="A10" s="2"/>
      <c r="B10">
        <v>7.3</v>
      </c>
      <c r="C10" s="10">
        <f t="shared" si="0"/>
        <v>29.2</v>
      </c>
    </row>
    <row r="11" spans="1:9" x14ac:dyDescent="0.3">
      <c r="A11" s="2"/>
      <c r="B11">
        <v>18.3</v>
      </c>
      <c r="C11" s="10">
        <f t="shared" si="0"/>
        <v>73.2</v>
      </c>
    </row>
    <row r="12" spans="1:9" x14ac:dyDescent="0.3">
      <c r="A12" s="2"/>
      <c r="B12">
        <v>1.8</v>
      </c>
      <c r="C12" s="10">
        <f t="shared" si="0"/>
        <v>7.2</v>
      </c>
    </row>
    <row r="13" spans="1:9" x14ac:dyDescent="0.3">
      <c r="A13" s="2"/>
      <c r="B13">
        <v>5.6</v>
      </c>
      <c r="C13" s="10">
        <f t="shared" si="0"/>
        <v>22.4</v>
      </c>
    </row>
    <row r="14" spans="1:9" x14ac:dyDescent="0.3">
      <c r="A14" s="2"/>
      <c r="B14">
        <v>37.4</v>
      </c>
      <c r="C14" s="10">
        <f t="shared" si="0"/>
        <v>149.6</v>
      </c>
    </row>
    <row r="15" spans="1:9" x14ac:dyDescent="0.3">
      <c r="A15" s="2"/>
      <c r="B15">
        <v>30.3</v>
      </c>
      <c r="C15" s="10">
        <f t="shared" si="0"/>
        <v>121.2</v>
      </c>
    </row>
    <row r="16" spans="1:9" x14ac:dyDescent="0.3">
      <c r="A16" s="2"/>
      <c r="B16">
        <v>33.799999999999997</v>
      </c>
      <c r="C16" s="10">
        <f t="shared" si="0"/>
        <v>135.19999999999999</v>
      </c>
    </row>
    <row r="17" spans="1:3" x14ac:dyDescent="0.3">
      <c r="A17" s="2"/>
      <c r="B17">
        <v>33.299999999999997</v>
      </c>
      <c r="C17" s="10">
        <f t="shared" si="0"/>
        <v>133.19999999999999</v>
      </c>
    </row>
    <row r="18" spans="1:3" x14ac:dyDescent="0.3">
      <c r="A18" s="2"/>
      <c r="B18">
        <v>25.4</v>
      </c>
      <c r="C18" s="10">
        <f t="shared" si="0"/>
        <v>101.6</v>
      </c>
    </row>
    <row r="19" spans="1:3" x14ac:dyDescent="0.3">
      <c r="A19" s="2"/>
      <c r="B19">
        <v>80.2</v>
      </c>
      <c r="C19" s="10">
        <f t="shared" si="0"/>
        <v>320.8</v>
      </c>
    </row>
    <row r="20" spans="1:3" x14ac:dyDescent="0.3">
      <c r="A20" s="2"/>
      <c r="B20" s="11" t="s">
        <v>0</v>
      </c>
      <c r="C20" s="12">
        <f>SUM(C6:C19)</f>
        <v>1480.76</v>
      </c>
    </row>
    <row r="21" spans="1:3" x14ac:dyDescent="0.3">
      <c r="A21" s="2"/>
      <c r="C21" s="10"/>
    </row>
    <row r="22" spans="1:3" x14ac:dyDescent="0.3">
      <c r="A22" s="2"/>
      <c r="C22" s="10"/>
    </row>
    <row r="23" spans="1:3" x14ac:dyDescent="0.3">
      <c r="A23" s="15" t="s">
        <v>26</v>
      </c>
      <c r="C23" s="10"/>
    </row>
    <row r="24" spans="1:3" x14ac:dyDescent="0.3">
      <c r="A24" s="9"/>
      <c r="B24" t="s">
        <v>1</v>
      </c>
      <c r="C24" s="10" t="s">
        <v>54</v>
      </c>
    </row>
    <row r="25" spans="1:3" x14ac:dyDescent="0.3">
      <c r="A25" s="9"/>
      <c r="B25">
        <v>7</v>
      </c>
      <c r="C25" s="10">
        <f>B25*4</f>
        <v>28</v>
      </c>
    </row>
    <row r="26" spans="1:3" x14ac:dyDescent="0.3">
      <c r="A26" s="9"/>
      <c r="C26" s="10">
        <f t="shared" ref="C26:C32" si="1">B26*4</f>
        <v>0</v>
      </c>
    </row>
    <row r="27" spans="1:3" x14ac:dyDescent="0.3">
      <c r="A27" s="9"/>
      <c r="C27" s="10">
        <f t="shared" si="1"/>
        <v>0</v>
      </c>
    </row>
    <row r="28" spans="1:3" x14ac:dyDescent="0.3">
      <c r="A28" s="9"/>
      <c r="C28" s="10">
        <f t="shared" si="1"/>
        <v>0</v>
      </c>
    </row>
    <row r="29" spans="1:3" x14ac:dyDescent="0.3">
      <c r="A29" s="9"/>
      <c r="C29" s="10">
        <f t="shared" si="1"/>
        <v>0</v>
      </c>
    </row>
    <row r="30" spans="1:3" x14ac:dyDescent="0.3">
      <c r="A30" s="2"/>
      <c r="C30" s="10">
        <f t="shared" si="1"/>
        <v>0</v>
      </c>
    </row>
    <row r="31" spans="1:3" x14ac:dyDescent="0.3">
      <c r="A31" s="2"/>
      <c r="C31" s="10">
        <f t="shared" si="1"/>
        <v>0</v>
      </c>
    </row>
    <row r="32" spans="1:3" x14ac:dyDescent="0.3">
      <c r="A32" s="2"/>
      <c r="C32" s="10">
        <f t="shared" si="1"/>
        <v>0</v>
      </c>
    </row>
    <row r="33" spans="1:3" x14ac:dyDescent="0.3">
      <c r="A33" s="2"/>
      <c r="B33" s="11" t="s">
        <v>0</v>
      </c>
      <c r="C33" s="12">
        <f>SUM(C25:C32)</f>
        <v>28</v>
      </c>
    </row>
    <row r="34" spans="1:3" x14ac:dyDescent="0.3">
      <c r="A34" s="2"/>
      <c r="B34" s="11"/>
      <c r="C34" s="12"/>
    </row>
    <row r="35" spans="1:3" x14ac:dyDescent="0.3">
      <c r="A35" s="2"/>
      <c r="C35" s="10"/>
    </row>
    <row r="36" spans="1:3" x14ac:dyDescent="0.3">
      <c r="A36" s="15" t="s">
        <v>27</v>
      </c>
      <c r="C36" s="10"/>
    </row>
    <row r="37" spans="1:3" x14ac:dyDescent="0.3">
      <c r="A37" s="2"/>
      <c r="B37" t="s">
        <v>1</v>
      </c>
      <c r="C37" s="10" t="s">
        <v>54</v>
      </c>
    </row>
    <row r="38" spans="1:3" x14ac:dyDescent="0.3">
      <c r="A38" s="2"/>
      <c r="C38" s="10">
        <f>B38*2</f>
        <v>0</v>
      </c>
    </row>
    <row r="39" spans="1:3" x14ac:dyDescent="0.3">
      <c r="A39" s="2"/>
      <c r="C39" s="10">
        <f t="shared" ref="C39:C45" si="2">B39*2</f>
        <v>0</v>
      </c>
    </row>
    <row r="40" spans="1:3" x14ac:dyDescent="0.3">
      <c r="A40" s="2"/>
      <c r="C40" s="10">
        <f t="shared" si="2"/>
        <v>0</v>
      </c>
    </row>
    <row r="41" spans="1:3" x14ac:dyDescent="0.3">
      <c r="A41" s="2"/>
      <c r="C41" s="10">
        <f t="shared" si="2"/>
        <v>0</v>
      </c>
    </row>
    <row r="42" spans="1:3" x14ac:dyDescent="0.3">
      <c r="A42" s="2"/>
      <c r="C42" s="10">
        <f t="shared" si="2"/>
        <v>0</v>
      </c>
    </row>
    <row r="43" spans="1:3" x14ac:dyDescent="0.3">
      <c r="A43" s="2"/>
      <c r="C43" s="10">
        <f t="shared" si="2"/>
        <v>0</v>
      </c>
    </row>
    <row r="44" spans="1:3" x14ac:dyDescent="0.3">
      <c r="A44" s="2"/>
      <c r="C44" s="10">
        <f t="shared" si="2"/>
        <v>0</v>
      </c>
    </row>
    <row r="45" spans="1:3" x14ac:dyDescent="0.3">
      <c r="A45" s="2"/>
      <c r="C45" s="10">
        <f t="shared" si="2"/>
        <v>0</v>
      </c>
    </row>
    <row r="46" spans="1:3" x14ac:dyDescent="0.3">
      <c r="A46" s="2"/>
      <c r="B46" s="11" t="s">
        <v>0</v>
      </c>
      <c r="C46" s="12">
        <f>SUM(C38:C45)</f>
        <v>0</v>
      </c>
    </row>
    <row r="47" spans="1:3" x14ac:dyDescent="0.3">
      <c r="A47" s="2"/>
      <c r="C47" s="10"/>
    </row>
    <row r="48" spans="1:3" x14ac:dyDescent="0.3">
      <c r="A48" s="2"/>
      <c r="C48" s="10"/>
    </row>
    <row r="49" spans="1:3" x14ac:dyDescent="0.3">
      <c r="A49" s="15" t="s">
        <v>28</v>
      </c>
      <c r="C49" s="10"/>
    </row>
    <row r="50" spans="1:3" x14ac:dyDescent="0.3">
      <c r="A50" s="2"/>
      <c r="B50" t="s">
        <v>2</v>
      </c>
      <c r="C50" s="10" t="s">
        <v>54</v>
      </c>
    </row>
    <row r="51" spans="1:3" x14ac:dyDescent="0.3">
      <c r="A51" s="2"/>
      <c r="B51">
        <v>6.92</v>
      </c>
      <c r="C51" s="10">
        <f>B51*0.5625</f>
        <v>3.8925000000000001</v>
      </c>
    </row>
    <row r="52" spans="1:3" x14ac:dyDescent="0.3">
      <c r="A52" s="2"/>
      <c r="B52">
        <v>10.25</v>
      </c>
      <c r="C52" s="10">
        <f t="shared" ref="C52:C64" si="3">B52*0.5625</f>
        <v>5.765625</v>
      </c>
    </row>
    <row r="53" spans="1:3" x14ac:dyDescent="0.3">
      <c r="A53" s="2"/>
      <c r="B53">
        <v>15.2</v>
      </c>
      <c r="C53" s="10">
        <f t="shared" si="3"/>
        <v>8.5499999999999989</v>
      </c>
    </row>
    <row r="54" spans="1:3" x14ac:dyDescent="0.3">
      <c r="A54" s="2"/>
      <c r="B54">
        <v>16</v>
      </c>
      <c r="C54" s="10">
        <f t="shared" si="3"/>
        <v>9</v>
      </c>
    </row>
    <row r="55" spans="1:3" x14ac:dyDescent="0.3">
      <c r="A55" s="2"/>
      <c r="B55">
        <v>3.7</v>
      </c>
      <c r="C55" s="10">
        <f t="shared" si="3"/>
        <v>2.0812500000000003</v>
      </c>
    </row>
    <row r="56" spans="1:3" x14ac:dyDescent="0.3">
      <c r="A56" s="2"/>
      <c r="B56">
        <v>9.1</v>
      </c>
      <c r="C56" s="10">
        <f t="shared" si="3"/>
        <v>5.1187499999999995</v>
      </c>
    </row>
    <row r="57" spans="1:3" x14ac:dyDescent="0.3">
      <c r="A57" s="2"/>
      <c r="B57">
        <v>0.9</v>
      </c>
      <c r="C57" s="10">
        <f t="shared" si="3"/>
        <v>0.50624999999999998</v>
      </c>
    </row>
    <row r="58" spans="1:3" x14ac:dyDescent="0.3">
      <c r="A58" s="2"/>
      <c r="B58">
        <v>2.8</v>
      </c>
      <c r="C58" s="10">
        <f t="shared" si="3"/>
        <v>1.575</v>
      </c>
    </row>
    <row r="59" spans="1:3" x14ac:dyDescent="0.3">
      <c r="A59" s="2"/>
      <c r="B59">
        <v>18.7</v>
      </c>
      <c r="C59" s="10">
        <f t="shared" si="3"/>
        <v>10.518749999999999</v>
      </c>
    </row>
    <row r="60" spans="1:3" x14ac:dyDescent="0.3">
      <c r="A60" s="2"/>
      <c r="B60">
        <v>15.5</v>
      </c>
      <c r="C60" s="10">
        <f t="shared" si="3"/>
        <v>8.71875</v>
      </c>
    </row>
    <row r="61" spans="1:3" x14ac:dyDescent="0.3">
      <c r="A61" s="2"/>
      <c r="B61">
        <v>17</v>
      </c>
      <c r="C61" s="10">
        <f t="shared" si="3"/>
        <v>9.5625</v>
      </c>
    </row>
    <row r="62" spans="1:3" x14ac:dyDescent="0.3">
      <c r="A62" s="2"/>
      <c r="B62">
        <v>16.7</v>
      </c>
      <c r="C62" s="10">
        <f t="shared" si="3"/>
        <v>9.3937499999999989</v>
      </c>
    </row>
    <row r="63" spans="1:3" x14ac:dyDescent="0.3">
      <c r="A63" s="2"/>
      <c r="B63">
        <v>12.7</v>
      </c>
      <c r="C63" s="10">
        <f t="shared" si="3"/>
        <v>7.1437499999999998</v>
      </c>
    </row>
    <row r="64" spans="1:3" x14ac:dyDescent="0.3">
      <c r="A64" s="2"/>
      <c r="B64">
        <v>40.700000000000003</v>
      </c>
      <c r="C64" s="10">
        <f t="shared" si="3"/>
        <v>22.893750000000001</v>
      </c>
    </row>
    <row r="65" spans="1:3" x14ac:dyDescent="0.3">
      <c r="A65" s="2"/>
      <c r="B65" s="11" t="s">
        <v>0</v>
      </c>
      <c r="C65" s="12">
        <f>SUM(C51:C64)</f>
        <v>104.720625</v>
      </c>
    </row>
    <row r="66" spans="1:3" x14ac:dyDescent="0.3">
      <c r="A66" s="2"/>
      <c r="C66" s="10"/>
    </row>
    <row r="67" spans="1:3" x14ac:dyDescent="0.3">
      <c r="A67" s="2"/>
      <c r="C67" s="10"/>
    </row>
    <row r="68" spans="1:3" x14ac:dyDescent="0.3">
      <c r="A68" s="15" t="s">
        <v>29</v>
      </c>
      <c r="C68" s="10"/>
    </row>
    <row r="69" spans="1:3" x14ac:dyDescent="0.3">
      <c r="A69" s="2"/>
      <c r="B69" t="s">
        <v>1</v>
      </c>
      <c r="C69" s="10" t="s">
        <v>54</v>
      </c>
    </row>
    <row r="70" spans="1:3" x14ac:dyDescent="0.3">
      <c r="A70" s="2"/>
      <c r="B70">
        <v>6.92</v>
      </c>
      <c r="C70" s="10">
        <f>B70*0.15</f>
        <v>1.038</v>
      </c>
    </row>
    <row r="71" spans="1:3" x14ac:dyDescent="0.3">
      <c r="A71" s="2"/>
      <c r="B71">
        <v>10.25</v>
      </c>
      <c r="C71" s="10">
        <f t="shared" ref="C71:C83" si="4">B71*0.15</f>
        <v>1.5374999999999999</v>
      </c>
    </row>
    <row r="72" spans="1:3" x14ac:dyDescent="0.3">
      <c r="A72" s="2"/>
      <c r="B72">
        <v>15.2</v>
      </c>
      <c r="C72" s="10">
        <f t="shared" si="4"/>
        <v>2.2799999999999998</v>
      </c>
    </row>
    <row r="73" spans="1:3" x14ac:dyDescent="0.3">
      <c r="A73" s="2"/>
      <c r="B73">
        <v>16</v>
      </c>
      <c r="C73" s="10">
        <f t="shared" si="4"/>
        <v>2.4</v>
      </c>
    </row>
    <row r="74" spans="1:3" x14ac:dyDescent="0.3">
      <c r="A74" s="2"/>
      <c r="B74">
        <v>3.7</v>
      </c>
      <c r="C74" s="10">
        <f t="shared" si="4"/>
        <v>0.55500000000000005</v>
      </c>
    </row>
    <row r="75" spans="1:3" x14ac:dyDescent="0.3">
      <c r="A75" s="2"/>
      <c r="B75">
        <v>9.1</v>
      </c>
      <c r="C75" s="10">
        <f t="shared" si="4"/>
        <v>1.365</v>
      </c>
    </row>
    <row r="76" spans="1:3" x14ac:dyDescent="0.3">
      <c r="A76" s="2"/>
      <c r="B76">
        <v>0.9</v>
      </c>
      <c r="C76" s="10">
        <f t="shared" si="4"/>
        <v>0.13500000000000001</v>
      </c>
    </row>
    <row r="77" spans="1:3" x14ac:dyDescent="0.3">
      <c r="A77" s="2"/>
      <c r="B77">
        <v>2.8</v>
      </c>
      <c r="C77" s="10">
        <f t="shared" si="4"/>
        <v>0.42</v>
      </c>
    </row>
    <row r="78" spans="1:3" x14ac:dyDescent="0.3">
      <c r="A78" s="2"/>
      <c r="B78">
        <v>18.7</v>
      </c>
      <c r="C78" s="10">
        <f t="shared" si="4"/>
        <v>2.8049999999999997</v>
      </c>
    </row>
    <row r="79" spans="1:3" x14ac:dyDescent="0.3">
      <c r="A79" s="2"/>
      <c r="B79">
        <v>15.5</v>
      </c>
      <c r="C79" s="10">
        <f t="shared" si="4"/>
        <v>2.3249999999999997</v>
      </c>
    </row>
    <row r="80" spans="1:3" x14ac:dyDescent="0.3">
      <c r="A80" s="2"/>
      <c r="B80">
        <v>17</v>
      </c>
      <c r="C80" s="10">
        <f t="shared" si="4"/>
        <v>2.5499999999999998</v>
      </c>
    </row>
    <row r="81" spans="1:3" x14ac:dyDescent="0.3">
      <c r="A81" s="2"/>
      <c r="B81">
        <v>16.7</v>
      </c>
      <c r="C81" s="10">
        <f t="shared" si="4"/>
        <v>2.5049999999999999</v>
      </c>
    </row>
    <row r="82" spans="1:3" x14ac:dyDescent="0.3">
      <c r="A82" s="2"/>
      <c r="B82">
        <v>12.7</v>
      </c>
      <c r="C82" s="10">
        <f t="shared" si="4"/>
        <v>1.9049999999999998</v>
      </c>
    </row>
    <row r="83" spans="1:3" x14ac:dyDescent="0.3">
      <c r="A83" s="2"/>
      <c r="B83">
        <v>40.700000000000003</v>
      </c>
      <c r="C83" s="10">
        <f t="shared" si="4"/>
        <v>6.1050000000000004</v>
      </c>
    </row>
    <row r="84" spans="1:3" x14ac:dyDescent="0.3">
      <c r="A84" s="2"/>
      <c r="B84" s="11" t="s">
        <v>0</v>
      </c>
      <c r="C84" s="12">
        <f>SUM(C70:C83)</f>
        <v>27.9255</v>
      </c>
    </row>
    <row r="85" spans="1:3" x14ac:dyDescent="0.3">
      <c r="A85" s="2"/>
      <c r="C85" s="10"/>
    </row>
    <row r="86" spans="1:3" x14ac:dyDescent="0.3">
      <c r="A86" s="2"/>
      <c r="C86" s="10"/>
    </row>
    <row r="87" spans="1:3" x14ac:dyDescent="0.3">
      <c r="A87" s="19" t="s">
        <v>36</v>
      </c>
      <c r="B87" s="11"/>
      <c r="C87" s="12"/>
    </row>
    <row r="88" spans="1:3" x14ac:dyDescent="0.3">
      <c r="A88" s="2"/>
      <c r="B88" t="s">
        <v>1</v>
      </c>
      <c r="C88" s="10" t="s">
        <v>54</v>
      </c>
    </row>
    <row r="89" spans="1:3" x14ac:dyDescent="0.3">
      <c r="A89" s="2"/>
      <c r="B89" s="11"/>
      <c r="C89" s="10">
        <f>B89*0.6</f>
        <v>0</v>
      </c>
    </row>
    <row r="90" spans="1:3" x14ac:dyDescent="0.3">
      <c r="A90" s="2"/>
      <c r="B90" s="11"/>
      <c r="C90" s="10">
        <f t="shared" ref="C90:C96" si="5">B90*0.6</f>
        <v>0</v>
      </c>
    </row>
    <row r="91" spans="1:3" x14ac:dyDescent="0.3">
      <c r="A91" s="2"/>
      <c r="B91" s="11"/>
      <c r="C91" s="10">
        <f t="shared" si="5"/>
        <v>0</v>
      </c>
    </row>
    <row r="92" spans="1:3" x14ac:dyDescent="0.3">
      <c r="A92" s="2"/>
      <c r="B92" s="11"/>
      <c r="C92" s="10">
        <f t="shared" si="5"/>
        <v>0</v>
      </c>
    </row>
    <row r="93" spans="1:3" x14ac:dyDescent="0.3">
      <c r="A93" s="2"/>
      <c r="B93" s="11"/>
      <c r="C93" s="10">
        <f t="shared" si="5"/>
        <v>0</v>
      </c>
    </row>
    <row r="94" spans="1:3" x14ac:dyDescent="0.3">
      <c r="A94" s="2"/>
      <c r="B94" s="11"/>
      <c r="C94" s="10">
        <f t="shared" si="5"/>
        <v>0</v>
      </c>
    </row>
    <row r="95" spans="1:3" x14ac:dyDescent="0.3">
      <c r="A95" s="2"/>
      <c r="C95" s="10">
        <f t="shared" si="5"/>
        <v>0</v>
      </c>
    </row>
    <row r="96" spans="1:3" x14ac:dyDescent="0.3">
      <c r="A96" s="2"/>
      <c r="C96" s="10">
        <f t="shared" si="5"/>
        <v>0</v>
      </c>
    </row>
    <row r="97" spans="1:3" x14ac:dyDescent="0.3">
      <c r="A97" s="2"/>
      <c r="B97" s="11" t="s">
        <v>0</v>
      </c>
      <c r="C97" s="12">
        <f>SUM(C89:C96)</f>
        <v>0</v>
      </c>
    </row>
    <row r="98" spans="1:3" x14ac:dyDescent="0.3">
      <c r="A98" s="2"/>
      <c r="B98" s="11"/>
      <c r="C98" s="12"/>
    </row>
    <row r="99" spans="1:3" x14ac:dyDescent="0.3">
      <c r="A99" s="2"/>
      <c r="C99" s="10"/>
    </row>
    <row r="100" spans="1:3" x14ac:dyDescent="0.3">
      <c r="A100" s="15" t="s">
        <v>30</v>
      </c>
      <c r="C100" s="10"/>
    </row>
    <row r="101" spans="1:3" x14ac:dyDescent="0.3">
      <c r="A101" s="2"/>
      <c r="B101" t="s">
        <v>1</v>
      </c>
      <c r="C101" s="10" t="s">
        <v>54</v>
      </c>
    </row>
    <row r="102" spans="1:3" x14ac:dyDescent="0.3">
      <c r="A102" s="2"/>
      <c r="C102" s="10">
        <f>B102*4</f>
        <v>0</v>
      </c>
    </row>
    <row r="103" spans="1:3" x14ac:dyDescent="0.3">
      <c r="A103" s="2"/>
      <c r="C103" s="10">
        <f t="shared" ref="C103:C109" si="6">B103*4</f>
        <v>0</v>
      </c>
    </row>
    <row r="104" spans="1:3" x14ac:dyDescent="0.3">
      <c r="A104" s="2"/>
      <c r="C104" s="10">
        <f t="shared" si="6"/>
        <v>0</v>
      </c>
    </row>
    <row r="105" spans="1:3" x14ac:dyDescent="0.3">
      <c r="A105" s="2"/>
      <c r="C105" s="10">
        <f t="shared" si="6"/>
        <v>0</v>
      </c>
    </row>
    <row r="106" spans="1:3" x14ac:dyDescent="0.3">
      <c r="A106" s="2"/>
      <c r="C106" s="10">
        <f t="shared" si="6"/>
        <v>0</v>
      </c>
    </row>
    <row r="107" spans="1:3" x14ac:dyDescent="0.3">
      <c r="A107" s="2"/>
      <c r="C107" s="10">
        <f t="shared" si="6"/>
        <v>0</v>
      </c>
    </row>
    <row r="108" spans="1:3" x14ac:dyDescent="0.3">
      <c r="A108" s="2"/>
      <c r="C108" s="10">
        <f t="shared" si="6"/>
        <v>0</v>
      </c>
    </row>
    <row r="109" spans="1:3" x14ac:dyDescent="0.3">
      <c r="A109" s="2"/>
      <c r="C109" s="10">
        <f t="shared" si="6"/>
        <v>0</v>
      </c>
    </row>
    <row r="110" spans="1:3" x14ac:dyDescent="0.3">
      <c r="A110" s="2"/>
      <c r="B110" s="11" t="s">
        <v>0</v>
      </c>
      <c r="C110" s="12">
        <f>SUM(C102:C109)</f>
        <v>0</v>
      </c>
    </row>
    <row r="111" spans="1:3" x14ac:dyDescent="0.3">
      <c r="A111" s="2"/>
      <c r="C111" s="10"/>
    </row>
    <row r="112" spans="1:3" x14ac:dyDescent="0.3">
      <c r="A112" s="2"/>
      <c r="C112" s="10"/>
    </row>
    <row r="113" spans="1:3" x14ac:dyDescent="0.3">
      <c r="A113" s="16" t="s">
        <v>31</v>
      </c>
      <c r="C113" s="10"/>
    </row>
    <row r="114" spans="1:3" x14ac:dyDescent="0.3">
      <c r="A114" s="2"/>
      <c r="B114" t="s">
        <v>1</v>
      </c>
      <c r="C114" s="10" t="s">
        <v>54</v>
      </c>
    </row>
    <row r="115" spans="1:3" x14ac:dyDescent="0.3">
      <c r="A115" s="2"/>
      <c r="C115" s="10">
        <f>B115*4.22</f>
        <v>0</v>
      </c>
    </row>
    <row r="116" spans="1:3" x14ac:dyDescent="0.3">
      <c r="A116" s="2"/>
      <c r="C116" s="10">
        <f t="shared" ref="C116:C122" si="7">B116*4.22</f>
        <v>0</v>
      </c>
    </row>
    <row r="117" spans="1:3" x14ac:dyDescent="0.3">
      <c r="A117" s="2"/>
      <c r="C117" s="10">
        <f t="shared" si="7"/>
        <v>0</v>
      </c>
    </row>
    <row r="118" spans="1:3" x14ac:dyDescent="0.3">
      <c r="A118" s="2"/>
      <c r="C118" s="10">
        <f t="shared" si="7"/>
        <v>0</v>
      </c>
    </row>
    <row r="119" spans="1:3" x14ac:dyDescent="0.3">
      <c r="A119" s="2"/>
      <c r="C119" s="10">
        <f t="shared" si="7"/>
        <v>0</v>
      </c>
    </row>
    <row r="120" spans="1:3" x14ac:dyDescent="0.3">
      <c r="A120" s="2"/>
      <c r="C120" s="10">
        <f t="shared" si="7"/>
        <v>0</v>
      </c>
    </row>
    <row r="121" spans="1:3" x14ac:dyDescent="0.3">
      <c r="A121" s="2"/>
      <c r="C121" s="10">
        <f t="shared" si="7"/>
        <v>0</v>
      </c>
    </row>
    <row r="122" spans="1:3" x14ac:dyDescent="0.3">
      <c r="A122" s="2"/>
      <c r="C122" s="10">
        <f t="shared" si="7"/>
        <v>0</v>
      </c>
    </row>
    <row r="123" spans="1:3" ht="15" thickBot="1" x14ac:dyDescent="0.35">
      <c r="A123" s="3"/>
      <c r="B123" s="13" t="s">
        <v>0</v>
      </c>
      <c r="C123" s="14">
        <f>SUM(C115:C122)</f>
        <v>0</v>
      </c>
    </row>
    <row r="126" spans="1:3" x14ac:dyDescent="0.3">
      <c r="A126" s="23"/>
    </row>
    <row r="136" spans="1:3" x14ac:dyDescent="0.3">
      <c r="B136" s="11"/>
      <c r="C136" s="11"/>
    </row>
    <row r="139" spans="1:3" x14ac:dyDescent="0.3">
      <c r="A139" s="23"/>
    </row>
    <row r="149" spans="2:3" x14ac:dyDescent="0.3">
      <c r="B149" s="11"/>
      <c r="C149" s="11"/>
    </row>
  </sheetData>
  <mergeCells count="3">
    <mergeCell ref="A2:C2"/>
    <mergeCell ref="F2:I2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1A74C-BB75-4E73-AEF7-2CDD5649F981}">
  <sheetPr>
    <tabColor rgb="FF00B050"/>
  </sheetPr>
  <dimension ref="A1:I185"/>
  <sheetViews>
    <sheetView workbookViewId="0">
      <selection activeCell="K2" sqref="K2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SUM(C32,C45,C58,C89,C120,C133,C146,C159)</f>
        <v>1560.1242656249999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B6">
        <v>6.67</v>
      </c>
      <c r="C6" s="10">
        <f>B6*4</f>
        <v>26.68</v>
      </c>
    </row>
    <row r="7" spans="1:9" x14ac:dyDescent="0.3">
      <c r="A7" s="2"/>
      <c r="B7">
        <v>23.28</v>
      </c>
      <c r="C7" s="10">
        <f t="shared" ref="C7:C31" si="0">B7*4</f>
        <v>93.12</v>
      </c>
    </row>
    <row r="8" spans="1:9" x14ac:dyDescent="0.3">
      <c r="A8" s="2"/>
      <c r="B8">
        <v>36.42</v>
      </c>
      <c r="C8" s="10">
        <f t="shared" si="0"/>
        <v>145.68</v>
      </c>
    </row>
    <row r="9" spans="1:9" x14ac:dyDescent="0.3">
      <c r="A9" s="2"/>
      <c r="B9">
        <v>26.36</v>
      </c>
      <c r="C9" s="10">
        <f t="shared" si="0"/>
        <v>105.44</v>
      </c>
    </row>
    <row r="10" spans="1:9" x14ac:dyDescent="0.3">
      <c r="A10" s="2"/>
      <c r="B10">
        <v>10.4</v>
      </c>
      <c r="C10" s="10">
        <f t="shared" si="0"/>
        <v>41.6</v>
      </c>
    </row>
    <row r="11" spans="1:9" x14ac:dyDescent="0.3">
      <c r="A11" s="2"/>
      <c r="B11">
        <v>20.69</v>
      </c>
      <c r="C11" s="10">
        <f t="shared" si="0"/>
        <v>82.76</v>
      </c>
    </row>
    <row r="12" spans="1:9" x14ac:dyDescent="0.3">
      <c r="A12" s="2"/>
      <c r="B12">
        <v>2.81</v>
      </c>
      <c r="C12" s="10">
        <f t="shared" si="0"/>
        <v>11.24</v>
      </c>
    </row>
    <row r="13" spans="1:9" x14ac:dyDescent="0.3">
      <c r="A13" s="2"/>
      <c r="B13">
        <v>15.85</v>
      </c>
      <c r="C13" s="10">
        <f t="shared" si="0"/>
        <v>63.4</v>
      </c>
    </row>
    <row r="14" spans="1:9" x14ac:dyDescent="0.3">
      <c r="A14" s="2"/>
      <c r="B14">
        <v>10</v>
      </c>
      <c r="C14" s="10">
        <f t="shared" si="0"/>
        <v>40</v>
      </c>
    </row>
    <row r="15" spans="1:9" x14ac:dyDescent="0.3">
      <c r="A15" s="2"/>
      <c r="B15">
        <v>22.47</v>
      </c>
      <c r="C15" s="10">
        <f t="shared" si="0"/>
        <v>89.88</v>
      </c>
    </row>
    <row r="16" spans="1:9" x14ac:dyDescent="0.3">
      <c r="A16" s="2"/>
      <c r="B16">
        <v>31.63</v>
      </c>
      <c r="C16" s="10">
        <f t="shared" si="0"/>
        <v>126.52</v>
      </c>
    </row>
    <row r="17" spans="1:3" x14ac:dyDescent="0.3">
      <c r="A17" s="2"/>
      <c r="B17">
        <v>14.5</v>
      </c>
      <c r="C17" s="10">
        <f t="shared" si="0"/>
        <v>58</v>
      </c>
    </row>
    <row r="18" spans="1:3" x14ac:dyDescent="0.3">
      <c r="A18" s="2"/>
      <c r="B18">
        <v>32.5</v>
      </c>
      <c r="C18" s="10">
        <f t="shared" si="0"/>
        <v>130</v>
      </c>
    </row>
    <row r="19" spans="1:3" x14ac:dyDescent="0.3">
      <c r="A19" s="2"/>
      <c r="B19">
        <v>103.57</v>
      </c>
      <c r="C19" s="10">
        <f t="shared" si="0"/>
        <v>414.28</v>
      </c>
    </row>
    <row r="20" spans="1:3" x14ac:dyDescent="0.3">
      <c r="A20" s="2"/>
      <c r="B20">
        <v>0.312</v>
      </c>
      <c r="C20" s="10">
        <f t="shared" si="0"/>
        <v>1.248</v>
      </c>
    </row>
    <row r="21" spans="1:3" x14ac:dyDescent="0.3">
      <c r="A21" s="2"/>
      <c r="B21">
        <v>3.82</v>
      </c>
      <c r="C21" s="10">
        <f t="shared" si="0"/>
        <v>15.28</v>
      </c>
    </row>
    <row r="22" spans="1:3" x14ac:dyDescent="0.3">
      <c r="A22" s="2"/>
      <c r="B22">
        <v>3.54</v>
      </c>
      <c r="C22" s="10">
        <f t="shared" si="0"/>
        <v>14.16</v>
      </c>
    </row>
    <row r="23" spans="1:3" x14ac:dyDescent="0.3">
      <c r="A23" s="2"/>
      <c r="B23">
        <v>0.312</v>
      </c>
      <c r="C23" s="10">
        <f t="shared" si="0"/>
        <v>1.248</v>
      </c>
    </row>
    <row r="24" spans="1:3" x14ac:dyDescent="0.3">
      <c r="A24" s="2"/>
      <c r="B24">
        <v>4.6749999999999998</v>
      </c>
      <c r="C24" s="10">
        <f t="shared" si="0"/>
        <v>18.7</v>
      </c>
    </row>
    <row r="25" spans="1:3" x14ac:dyDescent="0.3">
      <c r="A25" s="2"/>
      <c r="B25">
        <v>0.5</v>
      </c>
      <c r="C25" s="10">
        <f t="shared" si="0"/>
        <v>2</v>
      </c>
    </row>
    <row r="26" spans="1:3" x14ac:dyDescent="0.3">
      <c r="A26" s="2"/>
      <c r="B26">
        <v>1.905</v>
      </c>
      <c r="C26" s="10">
        <f t="shared" si="0"/>
        <v>7.62</v>
      </c>
    </row>
    <row r="27" spans="1:3" x14ac:dyDescent="0.3">
      <c r="A27" s="2"/>
      <c r="B27">
        <v>5.1950000000000003</v>
      </c>
      <c r="C27" s="10">
        <f t="shared" si="0"/>
        <v>20.78</v>
      </c>
    </row>
    <row r="28" spans="1:3" x14ac:dyDescent="0.3">
      <c r="A28" s="2"/>
      <c r="B28">
        <v>4.125</v>
      </c>
      <c r="C28" s="10">
        <f t="shared" si="0"/>
        <v>16.5</v>
      </c>
    </row>
    <row r="29" spans="1:3" x14ac:dyDescent="0.3">
      <c r="A29" s="2"/>
      <c r="B29">
        <v>0.75</v>
      </c>
      <c r="C29" s="10">
        <f t="shared" si="0"/>
        <v>3</v>
      </c>
    </row>
    <row r="30" spans="1:3" x14ac:dyDescent="0.3">
      <c r="A30" s="2"/>
      <c r="B30">
        <v>0.37</v>
      </c>
      <c r="C30" s="10">
        <f t="shared" si="0"/>
        <v>1.48</v>
      </c>
    </row>
    <row r="31" spans="1:3" x14ac:dyDescent="0.3">
      <c r="A31" s="2"/>
      <c r="B31">
        <v>1.1870000000000001</v>
      </c>
      <c r="C31" s="10">
        <f t="shared" si="0"/>
        <v>4.7480000000000002</v>
      </c>
    </row>
    <row r="32" spans="1:3" x14ac:dyDescent="0.3">
      <c r="A32" s="2"/>
      <c r="B32" s="11" t="s">
        <v>0</v>
      </c>
      <c r="C32" s="12">
        <f>SUM(C6:C31)</f>
        <v>1535.364</v>
      </c>
    </row>
    <row r="33" spans="1:3" x14ac:dyDescent="0.3">
      <c r="A33" s="2"/>
      <c r="C33" s="10"/>
    </row>
    <row r="34" spans="1:3" x14ac:dyDescent="0.3">
      <c r="A34" s="2"/>
      <c r="C34" s="10"/>
    </row>
    <row r="35" spans="1:3" x14ac:dyDescent="0.3">
      <c r="A35" s="15" t="s">
        <v>26</v>
      </c>
      <c r="C35" s="10"/>
    </row>
    <row r="36" spans="1:3" x14ac:dyDescent="0.3">
      <c r="A36" s="9"/>
      <c r="B36" t="s">
        <v>1</v>
      </c>
      <c r="C36" s="10" t="s">
        <v>54</v>
      </c>
    </row>
    <row r="37" spans="1:3" x14ac:dyDescent="0.3">
      <c r="A37" s="9"/>
      <c r="C37" s="10">
        <f>B37*4</f>
        <v>0</v>
      </c>
    </row>
    <row r="38" spans="1:3" x14ac:dyDescent="0.3">
      <c r="A38" s="9"/>
      <c r="C38" s="10">
        <f t="shared" ref="C38:C44" si="1">B38*4</f>
        <v>0</v>
      </c>
    </row>
    <row r="39" spans="1:3" x14ac:dyDescent="0.3">
      <c r="A39" s="9"/>
      <c r="C39" s="10">
        <f t="shared" si="1"/>
        <v>0</v>
      </c>
    </row>
    <row r="40" spans="1:3" x14ac:dyDescent="0.3">
      <c r="A40" s="9"/>
      <c r="C40" s="10">
        <f t="shared" si="1"/>
        <v>0</v>
      </c>
    </row>
    <row r="41" spans="1:3" x14ac:dyDescent="0.3">
      <c r="A41" s="9"/>
      <c r="C41" s="10">
        <f t="shared" si="1"/>
        <v>0</v>
      </c>
    </row>
    <row r="42" spans="1:3" x14ac:dyDescent="0.3">
      <c r="A42" s="2"/>
      <c r="C42" s="10">
        <f t="shared" si="1"/>
        <v>0</v>
      </c>
    </row>
    <row r="43" spans="1:3" x14ac:dyDescent="0.3">
      <c r="A43" s="2"/>
      <c r="C43" s="10">
        <f t="shared" si="1"/>
        <v>0</v>
      </c>
    </row>
    <row r="44" spans="1:3" x14ac:dyDescent="0.3">
      <c r="A44" s="2"/>
      <c r="C44" s="10">
        <f t="shared" si="1"/>
        <v>0</v>
      </c>
    </row>
    <row r="45" spans="1:3" x14ac:dyDescent="0.3">
      <c r="A45" s="2"/>
      <c r="B45" s="11" t="s">
        <v>0</v>
      </c>
      <c r="C45" s="12">
        <f>SUM(C37:C44)</f>
        <v>0</v>
      </c>
    </row>
    <row r="46" spans="1:3" x14ac:dyDescent="0.3">
      <c r="A46" s="2"/>
      <c r="B46" s="11"/>
      <c r="C46" s="12"/>
    </row>
    <row r="47" spans="1:3" x14ac:dyDescent="0.3">
      <c r="A47" s="2"/>
      <c r="C47" s="10"/>
    </row>
    <row r="48" spans="1:3" x14ac:dyDescent="0.3">
      <c r="A48" s="15" t="s">
        <v>27</v>
      </c>
      <c r="C48" s="10"/>
    </row>
    <row r="49" spans="1:3" x14ac:dyDescent="0.3">
      <c r="A49" s="2"/>
      <c r="B49" t="s">
        <v>1</v>
      </c>
      <c r="C49" s="10" t="s">
        <v>54</v>
      </c>
    </row>
    <row r="50" spans="1:3" x14ac:dyDescent="0.3">
      <c r="A50" s="2"/>
      <c r="C50" s="10">
        <f>B50*2</f>
        <v>0</v>
      </c>
    </row>
    <row r="51" spans="1:3" x14ac:dyDescent="0.3">
      <c r="A51" s="2"/>
      <c r="C51" s="10">
        <f t="shared" ref="C51:C57" si="2">B51*2</f>
        <v>0</v>
      </c>
    </row>
    <row r="52" spans="1:3" x14ac:dyDescent="0.3">
      <c r="A52" s="2"/>
      <c r="C52" s="10">
        <f t="shared" si="2"/>
        <v>0</v>
      </c>
    </row>
    <row r="53" spans="1:3" x14ac:dyDescent="0.3">
      <c r="A53" s="2"/>
      <c r="C53" s="10">
        <f t="shared" si="2"/>
        <v>0</v>
      </c>
    </row>
    <row r="54" spans="1:3" x14ac:dyDescent="0.3">
      <c r="A54" s="2"/>
      <c r="C54" s="10">
        <f t="shared" si="2"/>
        <v>0</v>
      </c>
    </row>
    <row r="55" spans="1:3" x14ac:dyDescent="0.3">
      <c r="A55" s="2"/>
      <c r="C55" s="10">
        <f t="shared" si="2"/>
        <v>0</v>
      </c>
    </row>
    <row r="56" spans="1:3" x14ac:dyDescent="0.3">
      <c r="A56" s="2"/>
      <c r="C56" s="10">
        <f t="shared" si="2"/>
        <v>0</v>
      </c>
    </row>
    <row r="57" spans="1:3" x14ac:dyDescent="0.3">
      <c r="A57" s="2"/>
      <c r="C57" s="10">
        <f t="shared" si="2"/>
        <v>0</v>
      </c>
    </row>
    <row r="58" spans="1:3" x14ac:dyDescent="0.3">
      <c r="A58" s="2"/>
      <c r="B58" s="11" t="s">
        <v>0</v>
      </c>
      <c r="C58" s="12">
        <f>SUM(C50:C57)</f>
        <v>0</v>
      </c>
    </row>
    <row r="59" spans="1:3" x14ac:dyDescent="0.3">
      <c r="A59" s="2"/>
      <c r="C59" s="10"/>
    </row>
    <row r="60" spans="1:3" x14ac:dyDescent="0.3">
      <c r="A60" s="2"/>
      <c r="C60" s="10"/>
    </row>
    <row r="61" spans="1:3" x14ac:dyDescent="0.3">
      <c r="A61" s="15" t="s">
        <v>28</v>
      </c>
      <c r="C61" s="10"/>
    </row>
    <row r="62" spans="1:3" x14ac:dyDescent="0.3">
      <c r="A62" s="2"/>
      <c r="B62" t="s">
        <v>1</v>
      </c>
      <c r="C62" s="10" t="s">
        <v>54</v>
      </c>
    </row>
    <row r="63" spans="1:3" x14ac:dyDescent="0.3">
      <c r="A63" s="2"/>
      <c r="B63">
        <v>0.41799999999999998</v>
      </c>
      <c r="C63" s="10">
        <f>B63*0.5625</f>
        <v>0.235125</v>
      </c>
    </row>
    <row r="64" spans="1:3" x14ac:dyDescent="0.3">
      <c r="A64" s="2"/>
      <c r="B64">
        <v>1.373</v>
      </c>
      <c r="C64" s="10">
        <f t="shared" ref="C64:C88" si="3">B64*0.5625</f>
        <v>0.77231249999999996</v>
      </c>
    </row>
    <row r="65" spans="1:3" x14ac:dyDescent="0.3">
      <c r="A65" s="2"/>
      <c r="B65">
        <v>2.2250000000000001</v>
      </c>
      <c r="C65" s="10">
        <f t="shared" si="3"/>
        <v>1.2515625000000001</v>
      </c>
    </row>
    <row r="66" spans="1:3" x14ac:dyDescent="0.3">
      <c r="A66" s="2"/>
      <c r="B66">
        <v>1.65</v>
      </c>
      <c r="C66" s="10">
        <f t="shared" si="3"/>
        <v>0.92812499999999998</v>
      </c>
    </row>
    <row r="67" spans="1:3" x14ac:dyDescent="0.3">
      <c r="A67" s="2"/>
      <c r="B67">
        <v>0.65</v>
      </c>
      <c r="C67" s="10">
        <f t="shared" si="3"/>
        <v>0.36562500000000003</v>
      </c>
    </row>
    <row r="68" spans="1:3" x14ac:dyDescent="0.3">
      <c r="A68" s="2"/>
      <c r="B68">
        <v>1.18</v>
      </c>
      <c r="C68" s="10">
        <f t="shared" si="3"/>
        <v>0.66374999999999995</v>
      </c>
    </row>
    <row r="69" spans="1:3" x14ac:dyDescent="0.3">
      <c r="A69" s="2"/>
      <c r="B69">
        <v>0.17599999999999999</v>
      </c>
      <c r="C69" s="10">
        <f t="shared" si="3"/>
        <v>9.8999999999999991E-2</v>
      </c>
    </row>
    <row r="70" spans="1:3" x14ac:dyDescent="0.3">
      <c r="A70" s="2"/>
      <c r="B70">
        <v>0.99199999999999999</v>
      </c>
      <c r="C70" s="10">
        <f t="shared" si="3"/>
        <v>0.55800000000000005</v>
      </c>
    </row>
    <row r="71" spans="1:3" x14ac:dyDescent="0.3">
      <c r="A71" s="2"/>
      <c r="B71">
        <v>0.625</v>
      </c>
      <c r="C71" s="10">
        <f t="shared" si="3"/>
        <v>0.3515625</v>
      </c>
    </row>
    <row r="72" spans="1:3" x14ac:dyDescent="0.3">
      <c r="A72" s="2"/>
      <c r="B72">
        <v>1.41</v>
      </c>
      <c r="C72" s="10">
        <f t="shared" si="3"/>
        <v>0.79312499999999997</v>
      </c>
    </row>
    <row r="73" spans="1:3" x14ac:dyDescent="0.3">
      <c r="A73" s="2"/>
      <c r="B73">
        <v>1.98</v>
      </c>
      <c r="C73" s="10">
        <f t="shared" si="3"/>
        <v>1.11375</v>
      </c>
    </row>
    <row r="74" spans="1:3" x14ac:dyDescent="0.3">
      <c r="A74" s="2"/>
      <c r="B74">
        <v>0.91</v>
      </c>
      <c r="C74" s="10">
        <f t="shared" si="3"/>
        <v>0.51187499999999997</v>
      </c>
    </row>
    <row r="75" spans="1:3" x14ac:dyDescent="0.3">
      <c r="A75" s="2"/>
      <c r="B75">
        <v>2.0299999999999998</v>
      </c>
      <c r="C75" s="10">
        <f t="shared" si="3"/>
        <v>1.141875</v>
      </c>
    </row>
    <row r="76" spans="1:3" x14ac:dyDescent="0.3">
      <c r="A76" s="2"/>
      <c r="B76">
        <v>6.476</v>
      </c>
      <c r="C76" s="10">
        <f t="shared" si="3"/>
        <v>3.6427499999999999</v>
      </c>
    </row>
    <row r="77" spans="1:3" x14ac:dyDescent="0.3">
      <c r="A77" s="2"/>
      <c r="B77">
        <v>0.15625</v>
      </c>
      <c r="C77" s="10">
        <f t="shared" si="3"/>
        <v>8.7890625E-2</v>
      </c>
    </row>
    <row r="78" spans="1:3" x14ac:dyDescent="0.3">
      <c r="A78" s="2"/>
      <c r="B78">
        <v>1.90625</v>
      </c>
      <c r="C78" s="10">
        <f t="shared" si="3"/>
        <v>1.072265625</v>
      </c>
    </row>
    <row r="79" spans="1:3" x14ac:dyDescent="0.3">
      <c r="A79" s="2"/>
      <c r="B79">
        <v>1.1499999999999999</v>
      </c>
      <c r="C79" s="10">
        <f t="shared" si="3"/>
        <v>0.64687499999999998</v>
      </c>
    </row>
    <row r="80" spans="1:3" x14ac:dyDescent="0.3">
      <c r="A80" s="2"/>
      <c r="B80">
        <v>0.15625</v>
      </c>
      <c r="C80" s="10">
        <f t="shared" si="3"/>
        <v>8.7890625E-2</v>
      </c>
    </row>
    <row r="81" spans="1:3" x14ac:dyDescent="0.3">
      <c r="A81" s="2"/>
      <c r="B81">
        <v>2.34375</v>
      </c>
      <c r="C81" s="10">
        <f t="shared" si="3"/>
        <v>1.318359375</v>
      </c>
    </row>
    <row r="82" spans="1:3" x14ac:dyDescent="0.3">
      <c r="A82" s="2"/>
      <c r="B82">
        <v>0.25</v>
      </c>
      <c r="C82" s="10">
        <f t="shared" si="3"/>
        <v>0.140625</v>
      </c>
    </row>
    <row r="83" spans="1:3" x14ac:dyDescent="0.3">
      <c r="A83" s="2"/>
      <c r="B83">
        <v>0.875</v>
      </c>
      <c r="C83" s="10">
        <f t="shared" si="3"/>
        <v>0.4921875</v>
      </c>
    </row>
    <row r="84" spans="1:3" x14ac:dyDescent="0.3">
      <c r="A84" s="2"/>
      <c r="B84">
        <v>2.6</v>
      </c>
      <c r="C84" s="10">
        <f t="shared" si="3"/>
        <v>1.4625000000000001</v>
      </c>
    </row>
    <row r="85" spans="1:3" x14ac:dyDescent="0.3">
      <c r="A85" s="2"/>
      <c r="B85">
        <v>2.0625</v>
      </c>
      <c r="C85" s="10">
        <f t="shared" si="3"/>
        <v>1.16015625</v>
      </c>
    </row>
    <row r="86" spans="1:3" x14ac:dyDescent="0.3">
      <c r="A86" s="2"/>
      <c r="B86">
        <v>0.375</v>
      </c>
      <c r="C86" s="10">
        <f t="shared" si="3"/>
        <v>0.2109375</v>
      </c>
    </row>
    <row r="87" spans="1:3" x14ac:dyDescent="0.3">
      <c r="A87" s="2"/>
      <c r="B87">
        <v>0.1875</v>
      </c>
      <c r="C87" s="10">
        <f t="shared" si="3"/>
        <v>0.10546875</v>
      </c>
    </row>
    <row r="88" spans="1:3" x14ac:dyDescent="0.3">
      <c r="A88" s="2"/>
      <c r="B88">
        <v>0.59375</v>
      </c>
      <c r="C88" s="10">
        <f t="shared" si="3"/>
        <v>0.333984375</v>
      </c>
    </row>
    <row r="89" spans="1:3" x14ac:dyDescent="0.3">
      <c r="A89" s="2"/>
      <c r="B89" s="11" t="s">
        <v>0</v>
      </c>
      <c r="C89" s="12">
        <f>SUM(C63:C88)</f>
        <v>19.547578125000001</v>
      </c>
    </row>
    <row r="90" spans="1:3" x14ac:dyDescent="0.3">
      <c r="A90" s="2"/>
      <c r="C90" s="10"/>
    </row>
    <row r="91" spans="1:3" x14ac:dyDescent="0.3">
      <c r="A91" s="2"/>
      <c r="C91" s="10"/>
    </row>
    <row r="92" spans="1:3" x14ac:dyDescent="0.3">
      <c r="A92" s="15" t="s">
        <v>29</v>
      </c>
      <c r="C92" s="10"/>
    </row>
    <row r="93" spans="1:3" x14ac:dyDescent="0.3">
      <c r="A93" s="2"/>
      <c r="B93" t="s">
        <v>1</v>
      </c>
      <c r="C93" s="10" t="s">
        <v>54</v>
      </c>
    </row>
    <row r="94" spans="1:3" x14ac:dyDescent="0.3">
      <c r="A94" s="2"/>
      <c r="B94">
        <v>0.41799999999999998</v>
      </c>
      <c r="C94" s="10">
        <f>B94*0.15</f>
        <v>6.2699999999999992E-2</v>
      </c>
    </row>
    <row r="95" spans="1:3" x14ac:dyDescent="0.3">
      <c r="A95" s="2"/>
      <c r="B95">
        <v>1.373</v>
      </c>
      <c r="C95" s="10">
        <f t="shared" ref="C95:C119" si="4">B95*0.15</f>
        <v>0.20594999999999999</v>
      </c>
    </row>
    <row r="96" spans="1:3" x14ac:dyDescent="0.3">
      <c r="A96" s="2"/>
      <c r="B96">
        <v>2.2250000000000001</v>
      </c>
      <c r="C96" s="10">
        <f t="shared" si="4"/>
        <v>0.33374999999999999</v>
      </c>
    </row>
    <row r="97" spans="1:3" x14ac:dyDescent="0.3">
      <c r="A97" s="2"/>
      <c r="B97">
        <v>1.65</v>
      </c>
      <c r="C97" s="10">
        <f t="shared" si="4"/>
        <v>0.24749999999999997</v>
      </c>
    </row>
    <row r="98" spans="1:3" x14ac:dyDescent="0.3">
      <c r="A98" s="2"/>
      <c r="B98">
        <v>0.65</v>
      </c>
      <c r="C98" s="10">
        <f t="shared" si="4"/>
        <v>9.7500000000000003E-2</v>
      </c>
    </row>
    <row r="99" spans="1:3" x14ac:dyDescent="0.3">
      <c r="A99" s="2"/>
      <c r="B99">
        <v>1.18</v>
      </c>
      <c r="C99" s="10">
        <f t="shared" si="4"/>
        <v>0.17699999999999999</v>
      </c>
    </row>
    <row r="100" spans="1:3" x14ac:dyDescent="0.3">
      <c r="A100" s="2"/>
      <c r="B100">
        <v>0.17599999999999999</v>
      </c>
      <c r="C100" s="10">
        <f t="shared" si="4"/>
        <v>2.6399999999999996E-2</v>
      </c>
    </row>
    <row r="101" spans="1:3" x14ac:dyDescent="0.3">
      <c r="A101" s="2"/>
      <c r="B101">
        <v>0.99199999999999999</v>
      </c>
      <c r="C101" s="10">
        <f t="shared" si="4"/>
        <v>0.14879999999999999</v>
      </c>
    </row>
    <row r="102" spans="1:3" x14ac:dyDescent="0.3">
      <c r="A102" s="2"/>
      <c r="B102">
        <v>0.625</v>
      </c>
      <c r="C102" s="10">
        <f t="shared" si="4"/>
        <v>9.375E-2</v>
      </c>
    </row>
    <row r="103" spans="1:3" x14ac:dyDescent="0.3">
      <c r="A103" s="2"/>
      <c r="B103">
        <v>1.41</v>
      </c>
      <c r="C103" s="10">
        <f t="shared" si="4"/>
        <v>0.21149999999999999</v>
      </c>
    </row>
    <row r="104" spans="1:3" x14ac:dyDescent="0.3">
      <c r="A104" s="2"/>
      <c r="B104">
        <v>1.98</v>
      </c>
      <c r="C104" s="10">
        <f t="shared" si="4"/>
        <v>0.29699999999999999</v>
      </c>
    </row>
    <row r="105" spans="1:3" x14ac:dyDescent="0.3">
      <c r="A105" s="2"/>
      <c r="B105">
        <v>0.91</v>
      </c>
      <c r="C105" s="10">
        <f t="shared" si="4"/>
        <v>0.13650000000000001</v>
      </c>
    </row>
    <row r="106" spans="1:3" x14ac:dyDescent="0.3">
      <c r="A106" s="2"/>
      <c r="B106">
        <v>2.0299999999999998</v>
      </c>
      <c r="C106" s="10">
        <f t="shared" si="4"/>
        <v>0.30449999999999994</v>
      </c>
    </row>
    <row r="107" spans="1:3" x14ac:dyDescent="0.3">
      <c r="A107" s="2"/>
      <c r="B107">
        <v>6.476</v>
      </c>
      <c r="C107" s="10">
        <f t="shared" si="4"/>
        <v>0.97139999999999993</v>
      </c>
    </row>
    <row r="108" spans="1:3" x14ac:dyDescent="0.3">
      <c r="A108" s="2"/>
      <c r="B108">
        <v>0.15625</v>
      </c>
      <c r="C108" s="10">
        <f t="shared" si="4"/>
        <v>2.34375E-2</v>
      </c>
    </row>
    <row r="109" spans="1:3" x14ac:dyDescent="0.3">
      <c r="A109" s="2"/>
      <c r="B109">
        <v>1.90625</v>
      </c>
      <c r="C109" s="10">
        <f t="shared" si="4"/>
        <v>0.28593750000000001</v>
      </c>
    </row>
    <row r="110" spans="1:3" x14ac:dyDescent="0.3">
      <c r="A110" s="2"/>
      <c r="B110">
        <v>1.1499999999999999</v>
      </c>
      <c r="C110" s="10">
        <f t="shared" si="4"/>
        <v>0.17249999999999999</v>
      </c>
    </row>
    <row r="111" spans="1:3" x14ac:dyDescent="0.3">
      <c r="A111" s="2"/>
      <c r="B111">
        <v>0.15625</v>
      </c>
      <c r="C111" s="10">
        <f t="shared" si="4"/>
        <v>2.34375E-2</v>
      </c>
    </row>
    <row r="112" spans="1:3" x14ac:dyDescent="0.3">
      <c r="A112" s="2"/>
      <c r="B112">
        <v>2.34375</v>
      </c>
      <c r="C112" s="10">
        <f t="shared" si="4"/>
        <v>0.3515625</v>
      </c>
    </row>
    <row r="113" spans="1:3" x14ac:dyDescent="0.3">
      <c r="A113" s="2"/>
      <c r="B113">
        <v>0.25</v>
      </c>
      <c r="C113" s="10">
        <f t="shared" si="4"/>
        <v>3.7499999999999999E-2</v>
      </c>
    </row>
    <row r="114" spans="1:3" x14ac:dyDescent="0.3">
      <c r="A114" s="2"/>
      <c r="B114">
        <v>0.875</v>
      </c>
      <c r="C114" s="10">
        <f t="shared" si="4"/>
        <v>0.13125000000000001</v>
      </c>
    </row>
    <row r="115" spans="1:3" x14ac:dyDescent="0.3">
      <c r="A115" s="2"/>
      <c r="B115">
        <v>2.6</v>
      </c>
      <c r="C115" s="10">
        <f t="shared" si="4"/>
        <v>0.39</v>
      </c>
    </row>
    <row r="116" spans="1:3" x14ac:dyDescent="0.3">
      <c r="A116" s="2"/>
      <c r="B116">
        <v>2.0625</v>
      </c>
      <c r="C116" s="10">
        <f t="shared" si="4"/>
        <v>0.30937500000000001</v>
      </c>
    </row>
    <row r="117" spans="1:3" x14ac:dyDescent="0.3">
      <c r="A117" s="2"/>
      <c r="B117">
        <v>0.375</v>
      </c>
      <c r="C117" s="10">
        <f t="shared" si="4"/>
        <v>5.6249999999999994E-2</v>
      </c>
    </row>
    <row r="118" spans="1:3" x14ac:dyDescent="0.3">
      <c r="A118" s="2"/>
      <c r="B118">
        <v>0.1875</v>
      </c>
      <c r="C118" s="10">
        <f t="shared" si="4"/>
        <v>2.8124999999999997E-2</v>
      </c>
    </row>
    <row r="119" spans="1:3" x14ac:dyDescent="0.3">
      <c r="A119" s="2"/>
      <c r="B119">
        <v>0.59375</v>
      </c>
      <c r="C119" s="10">
        <f t="shared" si="4"/>
        <v>8.9062500000000003E-2</v>
      </c>
    </row>
    <row r="120" spans="1:3" x14ac:dyDescent="0.3">
      <c r="A120" s="2"/>
      <c r="B120" s="11" t="s">
        <v>0</v>
      </c>
      <c r="C120" s="12">
        <f>SUM(C94:C119)</f>
        <v>5.2126874999999995</v>
      </c>
    </row>
    <row r="121" spans="1:3" x14ac:dyDescent="0.3">
      <c r="A121" s="2"/>
      <c r="C121" s="10"/>
    </row>
    <row r="122" spans="1:3" x14ac:dyDescent="0.3">
      <c r="A122" s="2"/>
      <c r="C122" s="10"/>
    </row>
    <row r="123" spans="1:3" x14ac:dyDescent="0.3">
      <c r="A123" s="19" t="s">
        <v>36</v>
      </c>
      <c r="B123" s="11"/>
      <c r="C123" s="12"/>
    </row>
    <row r="124" spans="1:3" x14ac:dyDescent="0.3">
      <c r="A124" s="2"/>
      <c r="B124" t="s">
        <v>1</v>
      </c>
      <c r="C124" s="10" t="s">
        <v>54</v>
      </c>
    </row>
    <row r="125" spans="1:3" x14ac:dyDescent="0.3">
      <c r="A125" s="2"/>
      <c r="B125" s="11"/>
      <c r="C125" s="10">
        <f>B125*0.6</f>
        <v>0</v>
      </c>
    </row>
    <row r="126" spans="1:3" x14ac:dyDescent="0.3">
      <c r="A126" s="2"/>
      <c r="B126" s="11"/>
      <c r="C126" s="10">
        <f t="shared" ref="C126:C132" si="5">B126*0.6</f>
        <v>0</v>
      </c>
    </row>
    <row r="127" spans="1:3" x14ac:dyDescent="0.3">
      <c r="A127" s="2"/>
      <c r="B127" s="11"/>
      <c r="C127" s="10">
        <f t="shared" si="5"/>
        <v>0</v>
      </c>
    </row>
    <row r="128" spans="1:3" x14ac:dyDescent="0.3">
      <c r="A128" s="2"/>
      <c r="B128" s="11"/>
      <c r="C128" s="10">
        <f t="shared" si="5"/>
        <v>0</v>
      </c>
    </row>
    <row r="129" spans="1:3" x14ac:dyDescent="0.3">
      <c r="A129" s="2"/>
      <c r="B129" s="11"/>
      <c r="C129" s="10">
        <f t="shared" si="5"/>
        <v>0</v>
      </c>
    </row>
    <row r="130" spans="1:3" x14ac:dyDescent="0.3">
      <c r="A130" s="2"/>
      <c r="B130" s="11"/>
      <c r="C130" s="10">
        <f t="shared" si="5"/>
        <v>0</v>
      </c>
    </row>
    <row r="131" spans="1:3" x14ac:dyDescent="0.3">
      <c r="A131" s="2"/>
      <c r="C131" s="10">
        <f t="shared" si="5"/>
        <v>0</v>
      </c>
    </row>
    <row r="132" spans="1:3" x14ac:dyDescent="0.3">
      <c r="A132" s="2"/>
      <c r="C132" s="10">
        <f t="shared" si="5"/>
        <v>0</v>
      </c>
    </row>
    <row r="133" spans="1:3" x14ac:dyDescent="0.3">
      <c r="A133" s="2"/>
      <c r="B133" s="11" t="s">
        <v>0</v>
      </c>
      <c r="C133" s="12">
        <f>SUM(C125:C132)</f>
        <v>0</v>
      </c>
    </row>
    <row r="134" spans="1:3" x14ac:dyDescent="0.3">
      <c r="A134" s="2"/>
      <c r="B134" s="11"/>
      <c r="C134" s="12"/>
    </row>
    <row r="135" spans="1:3" x14ac:dyDescent="0.3">
      <c r="A135" s="2"/>
      <c r="C135" s="10"/>
    </row>
    <row r="136" spans="1:3" x14ac:dyDescent="0.3">
      <c r="A136" s="15" t="s">
        <v>30</v>
      </c>
      <c r="C136" s="10"/>
    </row>
    <row r="137" spans="1:3" x14ac:dyDescent="0.3">
      <c r="A137" s="2"/>
      <c r="B137" t="s">
        <v>1</v>
      </c>
      <c r="C137" s="10" t="s">
        <v>54</v>
      </c>
    </row>
    <row r="138" spans="1:3" x14ac:dyDescent="0.3">
      <c r="A138" s="2"/>
      <c r="C138" s="10">
        <f>B138*4</f>
        <v>0</v>
      </c>
    </row>
    <row r="139" spans="1:3" x14ac:dyDescent="0.3">
      <c r="A139" s="2"/>
      <c r="C139" s="10">
        <f t="shared" ref="C139:C145" si="6">B139*4</f>
        <v>0</v>
      </c>
    </row>
    <row r="140" spans="1:3" x14ac:dyDescent="0.3">
      <c r="A140" s="2"/>
      <c r="C140" s="10">
        <f t="shared" si="6"/>
        <v>0</v>
      </c>
    </row>
    <row r="141" spans="1:3" x14ac:dyDescent="0.3">
      <c r="A141" s="2"/>
      <c r="C141" s="10">
        <f t="shared" si="6"/>
        <v>0</v>
      </c>
    </row>
    <row r="142" spans="1:3" x14ac:dyDescent="0.3">
      <c r="A142" s="2"/>
      <c r="C142" s="10">
        <f t="shared" si="6"/>
        <v>0</v>
      </c>
    </row>
    <row r="143" spans="1:3" x14ac:dyDescent="0.3">
      <c r="A143" s="2"/>
      <c r="C143" s="10">
        <f t="shared" si="6"/>
        <v>0</v>
      </c>
    </row>
    <row r="144" spans="1:3" x14ac:dyDescent="0.3">
      <c r="A144" s="2"/>
      <c r="C144" s="10">
        <f t="shared" si="6"/>
        <v>0</v>
      </c>
    </row>
    <row r="145" spans="1:3" x14ac:dyDescent="0.3">
      <c r="A145" s="2"/>
      <c r="C145" s="10">
        <f t="shared" si="6"/>
        <v>0</v>
      </c>
    </row>
    <row r="146" spans="1:3" x14ac:dyDescent="0.3">
      <c r="A146" s="2"/>
      <c r="B146" s="11" t="s">
        <v>0</v>
      </c>
      <c r="C146" s="12">
        <f>SUM(C138:C145)</f>
        <v>0</v>
      </c>
    </row>
    <row r="147" spans="1:3" x14ac:dyDescent="0.3">
      <c r="A147" s="2"/>
      <c r="C147" s="10"/>
    </row>
    <row r="148" spans="1:3" x14ac:dyDescent="0.3">
      <c r="A148" s="2"/>
      <c r="C148" s="10"/>
    </row>
    <row r="149" spans="1:3" x14ac:dyDescent="0.3">
      <c r="A149" s="16" t="s">
        <v>31</v>
      </c>
      <c r="C149" s="10"/>
    </row>
    <row r="150" spans="1:3" x14ac:dyDescent="0.3">
      <c r="A150" s="2"/>
      <c r="B150" t="s">
        <v>1</v>
      </c>
      <c r="C150" s="10" t="s">
        <v>54</v>
      </c>
    </row>
    <row r="151" spans="1:3" x14ac:dyDescent="0.3">
      <c r="A151" s="2"/>
      <c r="C151" s="10">
        <f>B151*4.22</f>
        <v>0</v>
      </c>
    </row>
    <row r="152" spans="1:3" x14ac:dyDescent="0.3">
      <c r="A152" s="2"/>
      <c r="C152" s="10">
        <f t="shared" ref="C152:C158" si="7">B152*4.22</f>
        <v>0</v>
      </c>
    </row>
    <row r="153" spans="1:3" x14ac:dyDescent="0.3">
      <c r="A153" s="2"/>
      <c r="C153" s="10">
        <f t="shared" si="7"/>
        <v>0</v>
      </c>
    </row>
    <row r="154" spans="1:3" x14ac:dyDescent="0.3">
      <c r="A154" s="2"/>
      <c r="C154" s="10">
        <f t="shared" si="7"/>
        <v>0</v>
      </c>
    </row>
    <row r="155" spans="1:3" x14ac:dyDescent="0.3">
      <c r="A155" s="2"/>
      <c r="C155" s="10">
        <f t="shared" si="7"/>
        <v>0</v>
      </c>
    </row>
    <row r="156" spans="1:3" x14ac:dyDescent="0.3">
      <c r="A156" s="2"/>
      <c r="C156" s="10">
        <f t="shared" si="7"/>
        <v>0</v>
      </c>
    </row>
    <row r="157" spans="1:3" x14ac:dyDescent="0.3">
      <c r="A157" s="2"/>
      <c r="C157" s="10">
        <f t="shared" si="7"/>
        <v>0</v>
      </c>
    </row>
    <row r="158" spans="1:3" x14ac:dyDescent="0.3">
      <c r="A158" s="2"/>
      <c r="C158" s="10">
        <f t="shared" si="7"/>
        <v>0</v>
      </c>
    </row>
    <row r="159" spans="1:3" ht="15" thickBot="1" x14ac:dyDescent="0.35">
      <c r="A159" s="3"/>
      <c r="B159" s="13" t="s">
        <v>0</v>
      </c>
      <c r="C159" s="14">
        <f>SUM(C151:C158)</f>
        <v>0</v>
      </c>
    </row>
    <row r="162" spans="1:3" x14ac:dyDescent="0.3">
      <c r="A162" s="23"/>
    </row>
    <row r="172" spans="1:3" x14ac:dyDescent="0.3">
      <c r="B172" s="11"/>
      <c r="C172" s="11"/>
    </row>
    <row r="175" spans="1:3" x14ac:dyDescent="0.3">
      <c r="A175" s="23"/>
    </row>
    <row r="185" spans="2:3" x14ac:dyDescent="0.3">
      <c r="B185" s="11"/>
      <c r="C185" s="11"/>
    </row>
  </sheetData>
  <mergeCells count="3">
    <mergeCell ref="A2:C2"/>
    <mergeCell ref="F2:I2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43C7-C93D-401B-BDA5-8E1176862246}">
  <sheetPr>
    <tabColor rgb="FF00B050"/>
  </sheetPr>
  <dimension ref="A1:I134"/>
  <sheetViews>
    <sheetView workbookViewId="0">
      <selection activeCell="K2" sqref="K2"/>
    </sheetView>
  </sheetViews>
  <sheetFormatPr defaultRowHeight="14.4" x14ac:dyDescent="0.3"/>
  <cols>
    <col min="1" max="1" width="51.33203125" customWidth="1"/>
    <col min="7" max="7" width="25.6640625" customWidth="1"/>
  </cols>
  <sheetData>
    <row r="1" spans="1:9" ht="15" thickBot="1" x14ac:dyDescent="0.35"/>
    <row r="2" spans="1:9" ht="21" x14ac:dyDescent="0.4">
      <c r="A2" s="76" t="s">
        <v>52</v>
      </c>
      <c r="B2" s="77"/>
      <c r="C2" s="78"/>
      <c r="D2" s="25"/>
      <c r="E2" s="26"/>
      <c r="F2" s="79" t="s">
        <v>53</v>
      </c>
      <c r="G2" s="80"/>
      <c r="H2" s="80"/>
      <c r="I2" s="81"/>
    </row>
    <row r="3" spans="1:9" ht="16.2" thickBot="1" x14ac:dyDescent="0.35">
      <c r="A3" s="6"/>
      <c r="B3" s="7"/>
      <c r="C3" s="8"/>
      <c r="D3" s="3"/>
      <c r="E3" s="27"/>
      <c r="F3" s="82">
        <f>SUM(C15,C28,C41,C55,C69,C82,C95,C108)</f>
        <v>16.578400000000002</v>
      </c>
      <c r="G3" s="83"/>
      <c r="H3" s="83"/>
      <c r="I3" s="84"/>
    </row>
    <row r="4" spans="1:9" x14ac:dyDescent="0.3">
      <c r="A4" s="15" t="s">
        <v>25</v>
      </c>
      <c r="C4" s="10"/>
    </row>
    <row r="5" spans="1:9" x14ac:dyDescent="0.3">
      <c r="A5" s="2"/>
      <c r="B5" t="s">
        <v>1</v>
      </c>
      <c r="C5" s="10" t="s">
        <v>54</v>
      </c>
    </row>
    <row r="6" spans="1:9" x14ac:dyDescent="0.3">
      <c r="A6" s="2"/>
      <c r="C6" s="10">
        <f>B6*4</f>
        <v>0</v>
      </c>
    </row>
    <row r="7" spans="1:9" x14ac:dyDescent="0.3">
      <c r="A7" s="2"/>
      <c r="C7" s="10">
        <f t="shared" ref="C7:C14" si="0">B7*4</f>
        <v>0</v>
      </c>
    </row>
    <row r="8" spans="1:9" x14ac:dyDescent="0.3">
      <c r="A8" s="2"/>
      <c r="C8" s="10">
        <f t="shared" si="0"/>
        <v>0</v>
      </c>
    </row>
    <row r="9" spans="1:9" x14ac:dyDescent="0.3">
      <c r="A9" s="2"/>
      <c r="C9" s="10">
        <f t="shared" si="0"/>
        <v>0</v>
      </c>
    </row>
    <row r="10" spans="1:9" x14ac:dyDescent="0.3">
      <c r="A10" s="2"/>
      <c r="C10" s="10">
        <f t="shared" si="0"/>
        <v>0</v>
      </c>
    </row>
    <row r="11" spans="1:9" x14ac:dyDescent="0.3">
      <c r="A11" s="2"/>
      <c r="C11" s="10">
        <f t="shared" si="0"/>
        <v>0</v>
      </c>
    </row>
    <row r="12" spans="1:9" x14ac:dyDescent="0.3">
      <c r="A12" s="2"/>
      <c r="C12" s="10">
        <f t="shared" si="0"/>
        <v>0</v>
      </c>
    </row>
    <row r="13" spans="1:9" x14ac:dyDescent="0.3">
      <c r="A13" s="2"/>
      <c r="C13" s="10">
        <f t="shared" si="0"/>
        <v>0</v>
      </c>
    </row>
    <row r="14" spans="1:9" x14ac:dyDescent="0.3">
      <c r="A14" s="2"/>
      <c r="C14" s="10">
        <f t="shared" si="0"/>
        <v>0</v>
      </c>
    </row>
    <row r="15" spans="1:9" x14ac:dyDescent="0.3">
      <c r="A15" s="2"/>
      <c r="B15" s="11" t="s">
        <v>0</v>
      </c>
      <c r="C15" s="12">
        <f>SUM(C6:C14)</f>
        <v>0</v>
      </c>
    </row>
    <row r="16" spans="1:9" x14ac:dyDescent="0.3">
      <c r="A16" s="2"/>
      <c r="C16" s="10"/>
    </row>
    <row r="17" spans="1:3" x14ac:dyDescent="0.3">
      <c r="A17" s="2"/>
      <c r="C17" s="10"/>
    </row>
    <row r="18" spans="1:3" x14ac:dyDescent="0.3">
      <c r="A18" s="15" t="s">
        <v>26</v>
      </c>
      <c r="C18" s="10"/>
    </row>
    <row r="19" spans="1:3" x14ac:dyDescent="0.3">
      <c r="A19" s="9"/>
      <c r="B19" t="s">
        <v>1</v>
      </c>
      <c r="C19" s="10" t="s">
        <v>54</v>
      </c>
    </row>
    <row r="20" spans="1:3" x14ac:dyDescent="0.3">
      <c r="A20" s="9"/>
      <c r="B20">
        <v>0.1046</v>
      </c>
      <c r="C20" s="10">
        <f>B20*4</f>
        <v>0.41839999999999999</v>
      </c>
    </row>
    <row r="21" spans="1:3" x14ac:dyDescent="0.3">
      <c r="A21" s="9"/>
      <c r="B21">
        <v>2.62</v>
      </c>
      <c r="C21" s="10">
        <f t="shared" ref="C21:C27" si="1">B21*4</f>
        <v>10.48</v>
      </c>
    </row>
    <row r="22" spans="1:3" x14ac:dyDescent="0.3">
      <c r="A22" s="9"/>
      <c r="B22">
        <v>1.42</v>
      </c>
      <c r="C22" s="10">
        <f t="shared" si="1"/>
        <v>5.68</v>
      </c>
    </row>
    <row r="23" spans="1:3" x14ac:dyDescent="0.3">
      <c r="A23" s="9"/>
      <c r="C23" s="10">
        <f t="shared" si="1"/>
        <v>0</v>
      </c>
    </row>
    <row r="24" spans="1:3" x14ac:dyDescent="0.3">
      <c r="A24" s="9"/>
      <c r="C24" s="10">
        <f t="shared" si="1"/>
        <v>0</v>
      </c>
    </row>
    <row r="25" spans="1:3" x14ac:dyDescent="0.3">
      <c r="A25" s="2"/>
      <c r="C25" s="10">
        <f t="shared" si="1"/>
        <v>0</v>
      </c>
    </row>
    <row r="26" spans="1:3" x14ac:dyDescent="0.3">
      <c r="A26" s="2"/>
      <c r="C26" s="10">
        <f t="shared" si="1"/>
        <v>0</v>
      </c>
    </row>
    <row r="27" spans="1:3" x14ac:dyDescent="0.3">
      <c r="A27" s="2"/>
      <c r="C27" s="10">
        <f t="shared" si="1"/>
        <v>0</v>
      </c>
    </row>
    <row r="28" spans="1:3" x14ac:dyDescent="0.3">
      <c r="A28" s="2"/>
      <c r="B28" s="11" t="s">
        <v>0</v>
      </c>
      <c r="C28" s="12">
        <f>SUM(C20:C27)</f>
        <v>16.578400000000002</v>
      </c>
    </row>
    <row r="29" spans="1:3" x14ac:dyDescent="0.3">
      <c r="A29" s="2"/>
      <c r="B29" s="11"/>
      <c r="C29" s="12"/>
    </row>
    <row r="30" spans="1:3" x14ac:dyDescent="0.3">
      <c r="A30" s="2"/>
      <c r="C30" s="10"/>
    </row>
    <row r="31" spans="1:3" x14ac:dyDescent="0.3">
      <c r="A31" s="15" t="s">
        <v>27</v>
      </c>
      <c r="C31" s="10"/>
    </row>
    <row r="32" spans="1:3" x14ac:dyDescent="0.3">
      <c r="A32" s="2"/>
      <c r="B32" t="s">
        <v>1</v>
      </c>
      <c r="C32" s="10" t="s">
        <v>54</v>
      </c>
    </row>
    <row r="33" spans="1:3" x14ac:dyDescent="0.3">
      <c r="A33" s="2"/>
      <c r="C33" s="10">
        <f>B33*2</f>
        <v>0</v>
      </c>
    </row>
    <row r="34" spans="1:3" x14ac:dyDescent="0.3">
      <c r="A34" s="2"/>
      <c r="C34" s="10">
        <f t="shared" ref="C34:C40" si="2">B34*2</f>
        <v>0</v>
      </c>
    </row>
    <row r="35" spans="1:3" x14ac:dyDescent="0.3">
      <c r="A35" s="2"/>
      <c r="C35" s="10">
        <f t="shared" si="2"/>
        <v>0</v>
      </c>
    </row>
    <row r="36" spans="1:3" x14ac:dyDescent="0.3">
      <c r="A36" s="2"/>
      <c r="C36" s="10">
        <f t="shared" si="2"/>
        <v>0</v>
      </c>
    </row>
    <row r="37" spans="1:3" x14ac:dyDescent="0.3">
      <c r="A37" s="2"/>
      <c r="C37" s="10">
        <f t="shared" si="2"/>
        <v>0</v>
      </c>
    </row>
    <row r="38" spans="1:3" x14ac:dyDescent="0.3">
      <c r="A38" s="2"/>
      <c r="C38" s="10">
        <f t="shared" si="2"/>
        <v>0</v>
      </c>
    </row>
    <row r="39" spans="1:3" x14ac:dyDescent="0.3">
      <c r="A39" s="2"/>
      <c r="C39" s="10">
        <f t="shared" si="2"/>
        <v>0</v>
      </c>
    </row>
    <row r="40" spans="1:3" x14ac:dyDescent="0.3">
      <c r="A40" s="2"/>
      <c r="C40" s="10">
        <f t="shared" si="2"/>
        <v>0</v>
      </c>
    </row>
    <row r="41" spans="1:3" x14ac:dyDescent="0.3">
      <c r="A41" s="2"/>
      <c r="B41" s="11" t="s">
        <v>0</v>
      </c>
      <c r="C41" s="12">
        <f>SUM(C33:C40)</f>
        <v>0</v>
      </c>
    </row>
    <row r="42" spans="1:3" x14ac:dyDescent="0.3">
      <c r="A42" s="2"/>
      <c r="C42" s="10"/>
    </row>
    <row r="43" spans="1:3" x14ac:dyDescent="0.3">
      <c r="A43" s="2"/>
      <c r="C43" s="10"/>
    </row>
    <row r="44" spans="1:3" x14ac:dyDescent="0.3">
      <c r="A44" s="15" t="s">
        <v>28</v>
      </c>
      <c r="C44" s="10"/>
    </row>
    <row r="45" spans="1:3" x14ac:dyDescent="0.3">
      <c r="A45" s="2"/>
      <c r="B45" t="s">
        <v>1</v>
      </c>
      <c r="C45" s="10" t="s">
        <v>54</v>
      </c>
    </row>
    <row r="46" spans="1:3" x14ac:dyDescent="0.3">
      <c r="A46" s="2"/>
      <c r="C46" s="10">
        <f>B46*0.5625</f>
        <v>0</v>
      </c>
    </row>
    <row r="47" spans="1:3" x14ac:dyDescent="0.3">
      <c r="A47" s="2"/>
      <c r="C47" s="10">
        <f t="shared" ref="C47:C54" si="3">B47*0.5625</f>
        <v>0</v>
      </c>
    </row>
    <row r="48" spans="1:3" x14ac:dyDescent="0.3">
      <c r="A48" s="2"/>
      <c r="C48" s="10">
        <f t="shared" si="3"/>
        <v>0</v>
      </c>
    </row>
    <row r="49" spans="1:3" x14ac:dyDescent="0.3">
      <c r="A49" s="2"/>
      <c r="C49" s="10">
        <f t="shared" si="3"/>
        <v>0</v>
      </c>
    </row>
    <row r="50" spans="1:3" x14ac:dyDescent="0.3">
      <c r="A50" s="2"/>
      <c r="C50" s="10">
        <f t="shared" si="3"/>
        <v>0</v>
      </c>
    </row>
    <row r="51" spans="1:3" x14ac:dyDescent="0.3">
      <c r="A51" s="2"/>
      <c r="C51" s="10">
        <f t="shared" si="3"/>
        <v>0</v>
      </c>
    </row>
    <row r="52" spans="1:3" x14ac:dyDescent="0.3">
      <c r="A52" s="2"/>
      <c r="C52" s="10">
        <f t="shared" si="3"/>
        <v>0</v>
      </c>
    </row>
    <row r="53" spans="1:3" x14ac:dyDescent="0.3">
      <c r="A53" s="2"/>
      <c r="C53" s="10">
        <f t="shared" si="3"/>
        <v>0</v>
      </c>
    </row>
    <row r="54" spans="1:3" x14ac:dyDescent="0.3">
      <c r="A54" s="2"/>
      <c r="C54" s="10">
        <f t="shared" si="3"/>
        <v>0</v>
      </c>
    </row>
    <row r="55" spans="1:3" x14ac:dyDescent="0.3">
      <c r="A55" s="2"/>
      <c r="B55" s="11" t="s">
        <v>0</v>
      </c>
      <c r="C55" s="12">
        <f>SUM(C46:C54)</f>
        <v>0</v>
      </c>
    </row>
    <row r="56" spans="1:3" x14ac:dyDescent="0.3">
      <c r="A56" s="2"/>
      <c r="C56" s="10"/>
    </row>
    <row r="57" spans="1:3" x14ac:dyDescent="0.3">
      <c r="A57" s="2"/>
      <c r="C57" s="10"/>
    </row>
    <row r="58" spans="1:3" x14ac:dyDescent="0.3">
      <c r="A58" s="15" t="s">
        <v>29</v>
      </c>
      <c r="C58" s="10"/>
    </row>
    <row r="59" spans="1:3" x14ac:dyDescent="0.3">
      <c r="A59" s="2"/>
      <c r="B59" t="s">
        <v>1</v>
      </c>
      <c r="C59" s="10" t="s">
        <v>54</v>
      </c>
    </row>
    <row r="60" spans="1:3" x14ac:dyDescent="0.3">
      <c r="A60" s="2"/>
      <c r="C60" s="10">
        <f>B60*0.15</f>
        <v>0</v>
      </c>
    </row>
    <row r="61" spans="1:3" x14ac:dyDescent="0.3">
      <c r="A61" s="2"/>
      <c r="C61" s="10">
        <f t="shared" ref="C61:C68" si="4">B61*0.15</f>
        <v>0</v>
      </c>
    </row>
    <row r="62" spans="1:3" x14ac:dyDescent="0.3">
      <c r="A62" s="2"/>
      <c r="C62" s="10">
        <f t="shared" si="4"/>
        <v>0</v>
      </c>
    </row>
    <row r="63" spans="1:3" x14ac:dyDescent="0.3">
      <c r="A63" s="2"/>
      <c r="C63" s="10">
        <f t="shared" si="4"/>
        <v>0</v>
      </c>
    </row>
    <row r="64" spans="1:3" x14ac:dyDescent="0.3">
      <c r="A64" s="2"/>
      <c r="C64" s="10">
        <f t="shared" si="4"/>
        <v>0</v>
      </c>
    </row>
    <row r="65" spans="1:3" x14ac:dyDescent="0.3">
      <c r="A65" s="2"/>
      <c r="C65" s="10">
        <f t="shared" si="4"/>
        <v>0</v>
      </c>
    </row>
    <row r="66" spans="1:3" x14ac:dyDescent="0.3">
      <c r="A66" s="2"/>
      <c r="C66" s="10">
        <f t="shared" si="4"/>
        <v>0</v>
      </c>
    </row>
    <row r="67" spans="1:3" x14ac:dyDescent="0.3">
      <c r="A67" s="2"/>
      <c r="C67" s="10">
        <f t="shared" si="4"/>
        <v>0</v>
      </c>
    </row>
    <row r="68" spans="1:3" x14ac:dyDescent="0.3">
      <c r="A68" s="2"/>
      <c r="C68" s="10">
        <f t="shared" si="4"/>
        <v>0</v>
      </c>
    </row>
    <row r="69" spans="1:3" x14ac:dyDescent="0.3">
      <c r="A69" s="2"/>
      <c r="B69" s="11" t="s">
        <v>0</v>
      </c>
      <c r="C69" s="12">
        <f>SUM(C60:C68)</f>
        <v>0</v>
      </c>
    </row>
    <row r="70" spans="1:3" x14ac:dyDescent="0.3">
      <c r="A70" s="2"/>
      <c r="C70" s="10"/>
    </row>
    <row r="71" spans="1:3" x14ac:dyDescent="0.3">
      <c r="A71" s="2"/>
      <c r="C71" s="10"/>
    </row>
    <row r="72" spans="1:3" x14ac:dyDescent="0.3">
      <c r="A72" s="19" t="s">
        <v>36</v>
      </c>
      <c r="B72" s="11"/>
      <c r="C72" s="12"/>
    </row>
    <row r="73" spans="1:3" x14ac:dyDescent="0.3">
      <c r="A73" s="2"/>
      <c r="B73" t="s">
        <v>1</v>
      </c>
      <c r="C73" s="10" t="s">
        <v>54</v>
      </c>
    </row>
    <row r="74" spans="1:3" x14ac:dyDescent="0.3">
      <c r="A74" s="2"/>
      <c r="B74" s="11"/>
      <c r="C74" s="10">
        <f>B74*0.6</f>
        <v>0</v>
      </c>
    </row>
    <row r="75" spans="1:3" x14ac:dyDescent="0.3">
      <c r="A75" s="2"/>
      <c r="B75" s="11"/>
      <c r="C75" s="10">
        <f t="shared" ref="C75:C81" si="5">B75*0.6</f>
        <v>0</v>
      </c>
    </row>
    <row r="76" spans="1:3" x14ac:dyDescent="0.3">
      <c r="A76" s="2"/>
      <c r="B76" s="11"/>
      <c r="C76" s="10">
        <f t="shared" si="5"/>
        <v>0</v>
      </c>
    </row>
    <row r="77" spans="1:3" x14ac:dyDescent="0.3">
      <c r="A77" s="2"/>
      <c r="B77" s="11"/>
      <c r="C77" s="10">
        <f t="shared" si="5"/>
        <v>0</v>
      </c>
    </row>
    <row r="78" spans="1:3" x14ac:dyDescent="0.3">
      <c r="A78" s="2"/>
      <c r="B78" s="11"/>
      <c r="C78" s="10">
        <f t="shared" si="5"/>
        <v>0</v>
      </c>
    </row>
    <row r="79" spans="1:3" x14ac:dyDescent="0.3">
      <c r="A79" s="2"/>
      <c r="B79" s="11"/>
      <c r="C79" s="10">
        <f t="shared" si="5"/>
        <v>0</v>
      </c>
    </row>
    <row r="80" spans="1:3" x14ac:dyDescent="0.3">
      <c r="A80" s="2"/>
      <c r="C80" s="10">
        <f t="shared" si="5"/>
        <v>0</v>
      </c>
    </row>
    <row r="81" spans="1:3" x14ac:dyDescent="0.3">
      <c r="A81" s="2"/>
      <c r="C81" s="10">
        <f t="shared" si="5"/>
        <v>0</v>
      </c>
    </row>
    <row r="82" spans="1:3" x14ac:dyDescent="0.3">
      <c r="A82" s="2"/>
      <c r="B82" s="11" t="s">
        <v>0</v>
      </c>
      <c r="C82" s="12">
        <f>SUM(C74:C81)</f>
        <v>0</v>
      </c>
    </row>
    <row r="83" spans="1:3" x14ac:dyDescent="0.3">
      <c r="A83" s="2"/>
      <c r="B83" s="11"/>
      <c r="C83" s="12"/>
    </row>
    <row r="84" spans="1:3" x14ac:dyDescent="0.3">
      <c r="A84" s="2"/>
      <c r="C84" s="10"/>
    </row>
    <row r="85" spans="1:3" x14ac:dyDescent="0.3">
      <c r="A85" s="15" t="s">
        <v>30</v>
      </c>
      <c r="C85" s="10"/>
    </row>
    <row r="86" spans="1:3" x14ac:dyDescent="0.3">
      <c r="A86" s="2"/>
      <c r="B86" t="s">
        <v>1</v>
      </c>
      <c r="C86" s="10" t="s">
        <v>54</v>
      </c>
    </row>
    <row r="87" spans="1:3" x14ac:dyDescent="0.3">
      <c r="A87" s="2"/>
      <c r="C87" s="10">
        <f>B87*4</f>
        <v>0</v>
      </c>
    </row>
    <row r="88" spans="1:3" x14ac:dyDescent="0.3">
      <c r="A88" s="2"/>
      <c r="C88" s="10">
        <f t="shared" ref="C88:C94" si="6">B88*4</f>
        <v>0</v>
      </c>
    </row>
    <row r="89" spans="1:3" x14ac:dyDescent="0.3">
      <c r="A89" s="2"/>
      <c r="C89" s="10">
        <f t="shared" si="6"/>
        <v>0</v>
      </c>
    </row>
    <row r="90" spans="1:3" x14ac:dyDescent="0.3">
      <c r="A90" s="2"/>
      <c r="C90" s="10">
        <f t="shared" si="6"/>
        <v>0</v>
      </c>
    </row>
    <row r="91" spans="1:3" x14ac:dyDescent="0.3">
      <c r="A91" s="2"/>
      <c r="C91" s="10">
        <f t="shared" si="6"/>
        <v>0</v>
      </c>
    </row>
    <row r="92" spans="1:3" x14ac:dyDescent="0.3">
      <c r="A92" s="2"/>
      <c r="C92" s="10">
        <f t="shared" si="6"/>
        <v>0</v>
      </c>
    </row>
    <row r="93" spans="1:3" x14ac:dyDescent="0.3">
      <c r="A93" s="2"/>
      <c r="C93" s="10">
        <f t="shared" si="6"/>
        <v>0</v>
      </c>
    </row>
    <row r="94" spans="1:3" x14ac:dyDescent="0.3">
      <c r="A94" s="2"/>
      <c r="C94" s="10">
        <f t="shared" si="6"/>
        <v>0</v>
      </c>
    </row>
    <row r="95" spans="1:3" x14ac:dyDescent="0.3">
      <c r="A95" s="2"/>
      <c r="B95" s="11" t="s">
        <v>0</v>
      </c>
      <c r="C95" s="12">
        <f>SUM(C87:C94)</f>
        <v>0</v>
      </c>
    </row>
    <row r="96" spans="1:3" x14ac:dyDescent="0.3">
      <c r="A96" s="2"/>
      <c r="C96" s="10"/>
    </row>
    <row r="97" spans="1:3" x14ac:dyDescent="0.3">
      <c r="A97" s="2"/>
      <c r="C97" s="10"/>
    </row>
    <row r="98" spans="1:3" x14ac:dyDescent="0.3">
      <c r="A98" s="16" t="s">
        <v>31</v>
      </c>
      <c r="C98" s="10"/>
    </row>
    <row r="99" spans="1:3" x14ac:dyDescent="0.3">
      <c r="A99" s="2"/>
      <c r="B99" t="s">
        <v>1</v>
      </c>
      <c r="C99" s="10" t="s">
        <v>54</v>
      </c>
    </row>
    <row r="100" spans="1:3" x14ac:dyDescent="0.3">
      <c r="A100" s="2"/>
      <c r="C100" s="10">
        <f>B100*4.22</f>
        <v>0</v>
      </c>
    </row>
    <row r="101" spans="1:3" x14ac:dyDescent="0.3">
      <c r="A101" s="2"/>
      <c r="C101" s="10">
        <f t="shared" ref="C101:C107" si="7">B101*4.22</f>
        <v>0</v>
      </c>
    </row>
    <row r="102" spans="1:3" x14ac:dyDescent="0.3">
      <c r="A102" s="2"/>
      <c r="C102" s="10">
        <f t="shared" si="7"/>
        <v>0</v>
      </c>
    </row>
    <row r="103" spans="1:3" x14ac:dyDescent="0.3">
      <c r="A103" s="2"/>
      <c r="C103" s="10">
        <f t="shared" si="7"/>
        <v>0</v>
      </c>
    </row>
    <row r="104" spans="1:3" x14ac:dyDescent="0.3">
      <c r="A104" s="2"/>
      <c r="C104" s="10">
        <f t="shared" si="7"/>
        <v>0</v>
      </c>
    </row>
    <row r="105" spans="1:3" x14ac:dyDescent="0.3">
      <c r="A105" s="2"/>
      <c r="C105" s="10">
        <f t="shared" si="7"/>
        <v>0</v>
      </c>
    </row>
    <row r="106" spans="1:3" x14ac:dyDescent="0.3">
      <c r="A106" s="2"/>
      <c r="C106" s="10">
        <f t="shared" si="7"/>
        <v>0</v>
      </c>
    </row>
    <row r="107" spans="1:3" x14ac:dyDescent="0.3">
      <c r="A107" s="2"/>
      <c r="C107" s="10">
        <f t="shared" si="7"/>
        <v>0</v>
      </c>
    </row>
    <row r="108" spans="1:3" ht="15" thickBot="1" x14ac:dyDescent="0.35">
      <c r="A108" s="3"/>
      <c r="B108" s="13" t="s">
        <v>0</v>
      </c>
      <c r="C108" s="14">
        <f>SUM(C100:C107)</f>
        <v>0</v>
      </c>
    </row>
    <row r="111" spans="1:3" x14ac:dyDescent="0.3">
      <c r="A111" s="23"/>
    </row>
    <row r="121" spans="1:3" x14ac:dyDescent="0.3">
      <c r="B121" s="11"/>
      <c r="C121" s="11"/>
    </row>
    <row r="124" spans="1:3" x14ac:dyDescent="0.3">
      <c r="A124" s="23"/>
    </row>
    <row r="134" spans="2:3" x14ac:dyDescent="0.3">
      <c r="B134" s="11"/>
      <c r="C134" s="11"/>
    </row>
  </sheetData>
  <mergeCells count="3">
    <mergeCell ref="A2:C2"/>
    <mergeCell ref="F2:I2"/>
    <mergeCell ref="F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4DC3-1ED6-4C61-8770-8FC7908145C2}">
  <sheetPr>
    <tabColor rgb="FF00B050"/>
  </sheetPr>
  <dimension ref="A1:Q105"/>
  <sheetViews>
    <sheetView workbookViewId="0">
      <selection activeCell="E3" sqref="E3:H3"/>
    </sheetView>
  </sheetViews>
  <sheetFormatPr defaultRowHeight="14.4" x14ac:dyDescent="0.3"/>
  <cols>
    <col min="1" max="1" width="51.33203125" customWidth="1"/>
    <col min="6" max="6" width="16.33203125" customWidth="1"/>
    <col min="10" max="10" width="52.88671875" customWidth="1"/>
    <col min="15" max="15" width="16.5546875" customWidth="1"/>
    <col min="16" max="16" width="11.109375" customWidth="1"/>
  </cols>
  <sheetData>
    <row r="1" spans="1:17" ht="15" thickBot="1" x14ac:dyDescent="0.35"/>
    <row r="2" spans="1:17" ht="21" x14ac:dyDescent="0.4">
      <c r="A2" s="76" t="s">
        <v>45</v>
      </c>
      <c r="B2" s="77"/>
      <c r="C2" s="78"/>
      <c r="D2" s="20"/>
      <c r="E2" s="79" t="s">
        <v>43</v>
      </c>
      <c r="F2" s="80"/>
      <c r="G2" s="80"/>
      <c r="H2" s="81"/>
      <c r="J2" s="76" t="s">
        <v>46</v>
      </c>
      <c r="K2" s="77"/>
      <c r="L2" s="78"/>
      <c r="M2" s="20"/>
      <c r="N2" s="79" t="s">
        <v>44</v>
      </c>
      <c r="O2" s="80"/>
      <c r="P2" s="80"/>
      <c r="Q2" s="81"/>
    </row>
    <row r="3" spans="1:17" ht="16.2" thickBot="1" x14ac:dyDescent="0.35">
      <c r="A3" s="6"/>
      <c r="B3" s="7"/>
      <c r="C3" s="8"/>
      <c r="D3" s="21"/>
      <c r="E3" s="82">
        <f>SUM(C14,C27,C40,C53,C66,C79,C92,C105)</f>
        <v>82.016000000000005</v>
      </c>
      <c r="F3" s="83"/>
      <c r="G3" s="83"/>
      <c r="H3" s="84"/>
      <c r="J3" s="6"/>
      <c r="K3" s="7"/>
      <c r="L3" s="8"/>
      <c r="M3" s="21"/>
      <c r="N3" s="82">
        <f>SUM(L14,L27,L40,L53,L66,L79,L92,L105)</f>
        <v>971.49312500000008</v>
      </c>
      <c r="O3" s="83"/>
      <c r="P3" s="83"/>
      <c r="Q3" s="84"/>
    </row>
    <row r="4" spans="1:17" x14ac:dyDescent="0.3">
      <c r="A4" s="15" t="s">
        <v>25</v>
      </c>
      <c r="C4" s="10"/>
      <c r="J4" s="15" t="s">
        <v>25</v>
      </c>
      <c r="L4" s="10"/>
    </row>
    <row r="5" spans="1:17" x14ac:dyDescent="0.3">
      <c r="A5" s="2"/>
      <c r="B5" t="s">
        <v>1</v>
      </c>
      <c r="C5" s="10" t="s">
        <v>50</v>
      </c>
      <c r="J5" s="2"/>
      <c r="K5" t="s">
        <v>1</v>
      </c>
      <c r="L5" s="10" t="s">
        <v>50</v>
      </c>
    </row>
    <row r="6" spans="1:17" x14ac:dyDescent="0.3">
      <c r="A6" s="2"/>
      <c r="B6">
        <v>3.5</v>
      </c>
      <c r="C6" s="10">
        <f>B6*4</f>
        <v>14</v>
      </c>
      <c r="J6" s="2"/>
      <c r="K6" s="24" t="s">
        <v>55</v>
      </c>
      <c r="L6" s="10" t="e">
        <f>K6*4</f>
        <v>#VALUE!</v>
      </c>
    </row>
    <row r="7" spans="1:17" x14ac:dyDescent="0.3">
      <c r="A7" s="2"/>
      <c r="B7">
        <v>1.5</v>
      </c>
      <c r="C7" s="10">
        <f t="shared" ref="C7:C13" si="0">B7*4</f>
        <v>6</v>
      </c>
      <c r="J7" s="2"/>
      <c r="L7" s="10">
        <f t="shared" ref="L7:L13" si="1">K7*4</f>
        <v>0</v>
      </c>
    </row>
    <row r="8" spans="1:17" x14ac:dyDescent="0.3">
      <c r="A8" s="2"/>
      <c r="B8">
        <v>0.75</v>
      </c>
      <c r="C8" s="10">
        <f t="shared" si="0"/>
        <v>3</v>
      </c>
      <c r="J8" s="2"/>
      <c r="L8" s="10">
        <f t="shared" si="1"/>
        <v>0</v>
      </c>
    </row>
    <row r="9" spans="1:17" x14ac:dyDescent="0.3">
      <c r="A9" s="2"/>
      <c r="B9">
        <v>0.3</v>
      </c>
      <c r="C9" s="10">
        <f t="shared" si="0"/>
        <v>1.2</v>
      </c>
      <c r="J9" s="2"/>
      <c r="L9" s="10">
        <f t="shared" si="1"/>
        <v>0</v>
      </c>
    </row>
    <row r="10" spans="1:17" x14ac:dyDescent="0.3">
      <c r="A10" s="2"/>
      <c r="C10" s="10">
        <f t="shared" si="0"/>
        <v>0</v>
      </c>
      <c r="J10" s="2"/>
      <c r="L10" s="10">
        <f t="shared" si="1"/>
        <v>0</v>
      </c>
    </row>
    <row r="11" spans="1:17" x14ac:dyDescent="0.3">
      <c r="A11" s="2"/>
      <c r="C11" s="10">
        <f t="shared" si="0"/>
        <v>0</v>
      </c>
      <c r="J11" s="2"/>
      <c r="L11" s="10">
        <f t="shared" si="1"/>
        <v>0</v>
      </c>
    </row>
    <row r="12" spans="1:17" x14ac:dyDescent="0.3">
      <c r="A12" s="2"/>
      <c r="C12" s="10">
        <f t="shared" si="0"/>
        <v>0</v>
      </c>
      <c r="J12" s="2"/>
      <c r="L12" s="10">
        <f t="shared" si="1"/>
        <v>0</v>
      </c>
    </row>
    <row r="13" spans="1:17" x14ac:dyDescent="0.3">
      <c r="A13" s="2"/>
      <c r="C13" s="10">
        <f t="shared" si="0"/>
        <v>0</v>
      </c>
      <c r="J13" s="2"/>
      <c r="L13" s="10">
        <f t="shared" si="1"/>
        <v>0</v>
      </c>
    </row>
    <row r="14" spans="1:17" x14ac:dyDescent="0.3">
      <c r="A14" s="2"/>
      <c r="B14" s="11" t="s">
        <v>0</v>
      </c>
      <c r="C14" s="12">
        <f>SUM(C6:C13)</f>
        <v>24.2</v>
      </c>
      <c r="J14" s="2"/>
      <c r="K14" s="11" t="s">
        <v>0</v>
      </c>
      <c r="L14" s="12">
        <v>903.2</v>
      </c>
    </row>
    <row r="15" spans="1:17" x14ac:dyDescent="0.3">
      <c r="A15" s="2"/>
      <c r="C15" s="10"/>
      <c r="J15" s="2"/>
      <c r="L15" s="10"/>
    </row>
    <row r="16" spans="1:17" x14ac:dyDescent="0.3">
      <c r="A16" s="2"/>
      <c r="C16" s="10"/>
      <c r="J16" s="2"/>
      <c r="L16" s="10"/>
    </row>
    <row r="17" spans="1:12" x14ac:dyDescent="0.3">
      <c r="A17" s="15" t="s">
        <v>26</v>
      </c>
      <c r="C17" s="10"/>
      <c r="J17" s="15" t="s">
        <v>26</v>
      </c>
      <c r="L17" s="10"/>
    </row>
    <row r="18" spans="1:12" x14ac:dyDescent="0.3">
      <c r="A18" s="9"/>
      <c r="B18" t="s">
        <v>1</v>
      </c>
      <c r="C18" s="10" t="s">
        <v>50</v>
      </c>
      <c r="J18" s="9"/>
      <c r="K18" t="s">
        <v>1</v>
      </c>
      <c r="L18" s="10" t="s">
        <v>50</v>
      </c>
    </row>
    <row r="19" spans="1:12" x14ac:dyDescent="0.3">
      <c r="A19" s="9"/>
      <c r="B19">
        <v>13.2</v>
      </c>
      <c r="C19" s="10">
        <f>B19*4</f>
        <v>52.8</v>
      </c>
      <c r="J19" s="9"/>
      <c r="L19" s="10">
        <f>K19*4</f>
        <v>0</v>
      </c>
    </row>
    <row r="20" spans="1:12" x14ac:dyDescent="0.3">
      <c r="A20" s="9"/>
      <c r="B20">
        <v>1.2</v>
      </c>
      <c r="C20" s="10">
        <f t="shared" ref="C20:C26" si="2">B20*4</f>
        <v>4.8</v>
      </c>
      <c r="J20" s="9"/>
      <c r="L20" s="10">
        <f t="shared" ref="L20:L26" si="3">K20*4</f>
        <v>0</v>
      </c>
    </row>
    <row r="21" spans="1:12" x14ac:dyDescent="0.3">
      <c r="A21" s="9"/>
      <c r="B21">
        <v>0.05</v>
      </c>
      <c r="C21" s="10">
        <f t="shared" si="2"/>
        <v>0.2</v>
      </c>
      <c r="J21" s="9"/>
      <c r="L21" s="10">
        <f t="shared" si="3"/>
        <v>0</v>
      </c>
    </row>
    <row r="22" spans="1:12" x14ac:dyDescent="0.3">
      <c r="A22" s="9"/>
      <c r="C22" s="10">
        <f t="shared" si="2"/>
        <v>0</v>
      </c>
      <c r="J22" s="9"/>
      <c r="L22" s="10">
        <f t="shared" si="3"/>
        <v>0</v>
      </c>
    </row>
    <row r="23" spans="1:12" x14ac:dyDescent="0.3">
      <c r="A23" s="9"/>
      <c r="C23" s="10">
        <f t="shared" si="2"/>
        <v>0</v>
      </c>
      <c r="J23" s="9"/>
      <c r="L23" s="10">
        <f t="shared" si="3"/>
        <v>0</v>
      </c>
    </row>
    <row r="24" spans="1:12" x14ac:dyDescent="0.3">
      <c r="A24" s="2"/>
      <c r="C24" s="10">
        <f t="shared" si="2"/>
        <v>0</v>
      </c>
      <c r="J24" s="2"/>
      <c r="L24" s="10">
        <f t="shared" si="3"/>
        <v>0</v>
      </c>
    </row>
    <row r="25" spans="1:12" x14ac:dyDescent="0.3">
      <c r="A25" s="2"/>
      <c r="C25" s="10">
        <f t="shared" si="2"/>
        <v>0</v>
      </c>
      <c r="J25" s="2"/>
      <c r="L25" s="10">
        <f t="shared" si="3"/>
        <v>0</v>
      </c>
    </row>
    <row r="26" spans="1:12" x14ac:dyDescent="0.3">
      <c r="A26" s="2"/>
      <c r="C26" s="10">
        <f t="shared" si="2"/>
        <v>0</v>
      </c>
      <c r="J26" s="2"/>
      <c r="L26" s="10">
        <f t="shared" si="3"/>
        <v>0</v>
      </c>
    </row>
    <row r="27" spans="1:12" x14ac:dyDescent="0.3">
      <c r="A27" s="2"/>
      <c r="B27" s="11" t="s">
        <v>0</v>
      </c>
      <c r="C27" s="12">
        <f>SUM(C19:C26)</f>
        <v>57.8</v>
      </c>
      <c r="J27" s="2"/>
      <c r="K27" s="11" t="s">
        <v>0</v>
      </c>
      <c r="L27" s="12">
        <f>SUM(L19:L26)</f>
        <v>0</v>
      </c>
    </row>
    <row r="28" spans="1:12" x14ac:dyDescent="0.3">
      <c r="A28" s="2"/>
      <c r="B28" s="11"/>
      <c r="C28" s="12"/>
      <c r="J28" s="2"/>
      <c r="K28" s="11"/>
      <c r="L28" s="12"/>
    </row>
    <row r="29" spans="1:12" x14ac:dyDescent="0.3">
      <c r="A29" s="2"/>
      <c r="C29" s="10"/>
      <c r="J29" s="2"/>
      <c r="L29" s="10"/>
    </row>
    <row r="30" spans="1:12" x14ac:dyDescent="0.3">
      <c r="A30" s="15" t="s">
        <v>27</v>
      </c>
      <c r="C30" s="10"/>
      <c r="J30" s="15" t="s">
        <v>27</v>
      </c>
      <c r="L30" s="10"/>
    </row>
    <row r="31" spans="1:12" x14ac:dyDescent="0.3">
      <c r="A31" s="2"/>
      <c r="B31" t="s">
        <v>1</v>
      </c>
      <c r="C31" s="10" t="s">
        <v>50</v>
      </c>
      <c r="J31" s="2"/>
      <c r="K31" t="s">
        <v>1</v>
      </c>
      <c r="L31" s="10" t="s">
        <v>50</v>
      </c>
    </row>
    <row r="32" spans="1:12" x14ac:dyDescent="0.3">
      <c r="A32" s="2"/>
      <c r="B32">
        <v>8.0000000000000002E-3</v>
      </c>
      <c r="C32" s="10">
        <f>B32*2</f>
        <v>1.6E-2</v>
      </c>
      <c r="J32" s="2"/>
      <c r="L32" s="10">
        <f>K32*2</f>
        <v>0</v>
      </c>
    </row>
    <row r="33" spans="1:12" x14ac:dyDescent="0.3">
      <c r="A33" s="2"/>
      <c r="C33" s="10">
        <f t="shared" ref="C33:C39" si="4">B33*2</f>
        <v>0</v>
      </c>
      <c r="J33" s="2"/>
      <c r="L33" s="10">
        <f t="shared" ref="L33:L39" si="5">K33*2</f>
        <v>0</v>
      </c>
    </row>
    <row r="34" spans="1:12" x14ac:dyDescent="0.3">
      <c r="A34" s="2"/>
      <c r="C34" s="10">
        <f t="shared" si="4"/>
        <v>0</v>
      </c>
      <c r="J34" s="2"/>
      <c r="L34" s="10">
        <f t="shared" si="5"/>
        <v>0</v>
      </c>
    </row>
    <row r="35" spans="1:12" x14ac:dyDescent="0.3">
      <c r="A35" s="2"/>
      <c r="C35" s="10">
        <f t="shared" si="4"/>
        <v>0</v>
      </c>
      <c r="J35" s="2"/>
      <c r="L35" s="10">
        <f t="shared" si="5"/>
        <v>0</v>
      </c>
    </row>
    <row r="36" spans="1:12" x14ac:dyDescent="0.3">
      <c r="A36" s="2"/>
      <c r="C36" s="10">
        <f t="shared" si="4"/>
        <v>0</v>
      </c>
      <c r="J36" s="2"/>
      <c r="L36" s="10">
        <f t="shared" si="5"/>
        <v>0</v>
      </c>
    </row>
    <row r="37" spans="1:12" x14ac:dyDescent="0.3">
      <c r="A37" s="2"/>
      <c r="C37" s="10">
        <f t="shared" si="4"/>
        <v>0</v>
      </c>
      <c r="J37" s="2"/>
      <c r="L37" s="10">
        <f t="shared" si="5"/>
        <v>0</v>
      </c>
    </row>
    <row r="38" spans="1:12" x14ac:dyDescent="0.3">
      <c r="A38" s="2"/>
      <c r="C38" s="10">
        <f t="shared" si="4"/>
        <v>0</v>
      </c>
      <c r="J38" s="2"/>
      <c r="L38" s="10">
        <f t="shared" si="5"/>
        <v>0</v>
      </c>
    </row>
    <row r="39" spans="1:12" x14ac:dyDescent="0.3">
      <c r="A39" s="2"/>
      <c r="C39" s="10">
        <f t="shared" si="4"/>
        <v>0</v>
      </c>
      <c r="J39" s="2"/>
      <c r="L39" s="10">
        <f t="shared" si="5"/>
        <v>0</v>
      </c>
    </row>
    <row r="40" spans="1:12" x14ac:dyDescent="0.3">
      <c r="A40" s="2"/>
      <c r="B40" s="11" t="s">
        <v>0</v>
      </c>
      <c r="C40" s="12">
        <f>SUM(C32:C39)</f>
        <v>1.6E-2</v>
      </c>
      <c r="J40" s="2"/>
      <c r="K40" s="11" t="s">
        <v>0</v>
      </c>
      <c r="L40" s="12">
        <f>SUM(L32:L39)</f>
        <v>0</v>
      </c>
    </row>
    <row r="41" spans="1:12" x14ac:dyDescent="0.3">
      <c r="A41" s="2"/>
      <c r="C41" s="10"/>
      <c r="J41" s="2"/>
      <c r="L41" s="10"/>
    </row>
    <row r="42" spans="1:12" x14ac:dyDescent="0.3">
      <c r="A42" s="2"/>
      <c r="C42" s="10"/>
      <c r="J42" s="2"/>
      <c r="L42" s="10"/>
    </row>
    <row r="43" spans="1:12" x14ac:dyDescent="0.3">
      <c r="A43" s="15" t="s">
        <v>28</v>
      </c>
      <c r="C43" s="10"/>
      <c r="J43" s="15" t="s">
        <v>28</v>
      </c>
      <c r="L43" s="10"/>
    </row>
    <row r="44" spans="1:12" x14ac:dyDescent="0.3">
      <c r="A44" s="2"/>
      <c r="B44" t="s">
        <v>2</v>
      </c>
      <c r="C44" s="10" t="s">
        <v>50</v>
      </c>
      <c r="J44" s="2"/>
      <c r="K44" t="s">
        <v>1</v>
      </c>
      <c r="L44" s="10" t="s">
        <v>50</v>
      </c>
    </row>
    <row r="45" spans="1:12" x14ac:dyDescent="0.3">
      <c r="A45" s="2"/>
      <c r="C45" s="10">
        <f>B45*0.5625</f>
        <v>0</v>
      </c>
      <c r="J45" s="2"/>
      <c r="K45" s="24" t="s">
        <v>55</v>
      </c>
      <c r="L45" s="10" t="e">
        <f>K45*0.5625</f>
        <v>#VALUE!</v>
      </c>
    </row>
    <row r="46" spans="1:12" x14ac:dyDescent="0.3">
      <c r="A46" s="2"/>
      <c r="C46" s="10">
        <f t="shared" ref="C46:C52" si="6">B46*0.5625</f>
        <v>0</v>
      </c>
      <c r="J46" s="2"/>
      <c r="L46" s="10">
        <f t="shared" ref="L46:L52" si="7">K46*0.5625</f>
        <v>0</v>
      </c>
    </row>
    <row r="47" spans="1:12" x14ac:dyDescent="0.3">
      <c r="A47" s="2"/>
      <c r="C47" s="10">
        <f t="shared" si="6"/>
        <v>0</v>
      </c>
      <c r="J47" s="2"/>
      <c r="L47" s="10">
        <f t="shared" si="7"/>
        <v>0</v>
      </c>
    </row>
    <row r="48" spans="1:12" x14ac:dyDescent="0.3">
      <c r="A48" s="2"/>
      <c r="C48" s="10">
        <f t="shared" si="6"/>
        <v>0</v>
      </c>
      <c r="J48" s="2"/>
      <c r="L48" s="10">
        <f t="shared" si="7"/>
        <v>0</v>
      </c>
    </row>
    <row r="49" spans="1:12" x14ac:dyDescent="0.3">
      <c r="A49" s="2"/>
      <c r="C49" s="10">
        <f t="shared" si="6"/>
        <v>0</v>
      </c>
      <c r="J49" s="2"/>
      <c r="L49" s="10">
        <f t="shared" si="7"/>
        <v>0</v>
      </c>
    </row>
    <row r="50" spans="1:12" x14ac:dyDescent="0.3">
      <c r="A50" s="2"/>
      <c r="C50" s="10">
        <f t="shared" si="6"/>
        <v>0</v>
      </c>
      <c r="J50" s="2"/>
      <c r="L50" s="10">
        <f t="shared" si="7"/>
        <v>0</v>
      </c>
    </row>
    <row r="51" spans="1:12" x14ac:dyDescent="0.3">
      <c r="A51" s="2"/>
      <c r="C51" s="10">
        <f t="shared" si="6"/>
        <v>0</v>
      </c>
      <c r="J51" s="2"/>
      <c r="L51" s="10">
        <f t="shared" si="7"/>
        <v>0</v>
      </c>
    </row>
    <row r="52" spans="1:12" x14ac:dyDescent="0.3">
      <c r="A52" s="2"/>
      <c r="C52" s="10">
        <f t="shared" si="6"/>
        <v>0</v>
      </c>
      <c r="J52" s="2"/>
      <c r="L52" s="10">
        <f t="shared" si="7"/>
        <v>0</v>
      </c>
    </row>
    <row r="53" spans="1:12" x14ac:dyDescent="0.3">
      <c r="A53" s="2"/>
      <c r="B53" s="11" t="s">
        <v>0</v>
      </c>
      <c r="C53" s="12">
        <f>SUM(C45:C52)</f>
        <v>0</v>
      </c>
      <c r="J53" s="2"/>
      <c r="K53" s="11" t="s">
        <v>0</v>
      </c>
      <c r="L53" s="12">
        <v>53.915624999999999</v>
      </c>
    </row>
    <row r="54" spans="1:12" x14ac:dyDescent="0.3">
      <c r="A54" s="2"/>
      <c r="C54" s="10"/>
      <c r="J54" s="2"/>
      <c r="L54" s="10"/>
    </row>
    <row r="55" spans="1:12" x14ac:dyDescent="0.3">
      <c r="A55" s="2"/>
      <c r="C55" s="10"/>
      <c r="J55" s="2"/>
      <c r="L55" s="10"/>
    </row>
    <row r="56" spans="1:12" x14ac:dyDescent="0.3">
      <c r="A56" s="15" t="s">
        <v>29</v>
      </c>
      <c r="C56" s="10"/>
      <c r="J56" s="15" t="s">
        <v>29</v>
      </c>
      <c r="L56" s="10"/>
    </row>
    <row r="57" spans="1:12" x14ac:dyDescent="0.3">
      <c r="A57" s="2"/>
      <c r="B57" t="s">
        <v>1</v>
      </c>
      <c r="C57" s="10" t="s">
        <v>50</v>
      </c>
      <c r="J57" s="2"/>
      <c r="K57" t="s">
        <v>1</v>
      </c>
      <c r="L57" s="10" t="s">
        <v>50</v>
      </c>
    </row>
    <row r="58" spans="1:12" x14ac:dyDescent="0.3">
      <c r="A58" s="2"/>
      <c r="C58" s="10">
        <f>B58*0.15</f>
        <v>0</v>
      </c>
      <c r="J58" s="2"/>
      <c r="K58" s="24" t="s">
        <v>55</v>
      </c>
      <c r="L58" s="10" t="e">
        <f>K58*0.15</f>
        <v>#VALUE!</v>
      </c>
    </row>
    <row r="59" spans="1:12" x14ac:dyDescent="0.3">
      <c r="A59" s="2"/>
      <c r="C59" s="10">
        <f t="shared" ref="C59:C65" si="8">B59*0.15</f>
        <v>0</v>
      </c>
      <c r="J59" s="2"/>
      <c r="L59" s="10">
        <f t="shared" ref="L59:L65" si="9">K59*0.15</f>
        <v>0</v>
      </c>
    </row>
    <row r="60" spans="1:12" x14ac:dyDescent="0.3">
      <c r="A60" s="2"/>
      <c r="C60" s="10">
        <f t="shared" si="8"/>
        <v>0</v>
      </c>
      <c r="J60" s="2"/>
      <c r="L60" s="10">
        <f t="shared" si="9"/>
        <v>0</v>
      </c>
    </row>
    <row r="61" spans="1:12" x14ac:dyDescent="0.3">
      <c r="A61" s="2"/>
      <c r="C61" s="10">
        <f t="shared" si="8"/>
        <v>0</v>
      </c>
      <c r="J61" s="2"/>
      <c r="L61" s="10">
        <f t="shared" si="9"/>
        <v>0</v>
      </c>
    </row>
    <row r="62" spans="1:12" x14ac:dyDescent="0.3">
      <c r="A62" s="2"/>
      <c r="C62" s="10">
        <f t="shared" si="8"/>
        <v>0</v>
      </c>
      <c r="J62" s="2"/>
      <c r="L62" s="10">
        <f t="shared" si="9"/>
        <v>0</v>
      </c>
    </row>
    <row r="63" spans="1:12" x14ac:dyDescent="0.3">
      <c r="A63" s="2"/>
      <c r="C63" s="10">
        <f t="shared" si="8"/>
        <v>0</v>
      </c>
      <c r="J63" s="2"/>
      <c r="L63" s="10">
        <f t="shared" si="9"/>
        <v>0</v>
      </c>
    </row>
    <row r="64" spans="1:12" x14ac:dyDescent="0.3">
      <c r="A64" s="2"/>
      <c r="C64" s="10">
        <f t="shared" si="8"/>
        <v>0</v>
      </c>
      <c r="J64" s="2"/>
      <c r="L64" s="10">
        <f t="shared" si="9"/>
        <v>0</v>
      </c>
    </row>
    <row r="65" spans="1:12" x14ac:dyDescent="0.3">
      <c r="A65" s="2"/>
      <c r="C65" s="10">
        <f t="shared" si="8"/>
        <v>0</v>
      </c>
      <c r="J65" s="2"/>
      <c r="L65" s="10">
        <f t="shared" si="9"/>
        <v>0</v>
      </c>
    </row>
    <row r="66" spans="1:12" x14ac:dyDescent="0.3">
      <c r="A66" s="2"/>
      <c r="B66" s="11" t="s">
        <v>0</v>
      </c>
      <c r="C66" s="12">
        <f>SUM(C58:C65)</f>
        <v>0</v>
      </c>
      <c r="J66" s="2"/>
      <c r="K66" s="11" t="s">
        <v>0</v>
      </c>
      <c r="L66" s="12">
        <v>14.3775</v>
      </c>
    </row>
    <row r="67" spans="1:12" x14ac:dyDescent="0.3">
      <c r="A67" s="2"/>
      <c r="B67" s="11"/>
      <c r="C67" s="12"/>
      <c r="J67" s="2"/>
      <c r="K67" s="11"/>
      <c r="L67" s="12"/>
    </row>
    <row r="68" spans="1:12" x14ac:dyDescent="0.3">
      <c r="A68" s="2"/>
      <c r="B68" s="11"/>
      <c r="C68" s="12"/>
      <c r="J68" s="2"/>
      <c r="K68" s="11"/>
      <c r="L68" s="12"/>
    </row>
    <row r="69" spans="1:12" x14ac:dyDescent="0.3">
      <c r="A69" s="19" t="s">
        <v>36</v>
      </c>
      <c r="B69" s="11"/>
      <c r="C69" s="12"/>
      <c r="J69" s="19" t="s">
        <v>36</v>
      </c>
      <c r="K69" s="11"/>
      <c r="L69" s="12"/>
    </row>
    <row r="70" spans="1:12" x14ac:dyDescent="0.3">
      <c r="A70" s="2"/>
      <c r="B70" t="s">
        <v>1</v>
      </c>
      <c r="C70" s="10" t="s">
        <v>50</v>
      </c>
      <c r="J70" s="2"/>
      <c r="K70" t="s">
        <v>1</v>
      </c>
      <c r="L70" s="10" t="s">
        <v>50</v>
      </c>
    </row>
    <row r="71" spans="1:12" x14ac:dyDescent="0.3">
      <c r="A71" s="2"/>
      <c r="B71" s="11"/>
      <c r="C71" s="10">
        <f>B71*0.6</f>
        <v>0</v>
      </c>
      <c r="J71" s="2"/>
      <c r="K71" s="11"/>
      <c r="L71" s="10">
        <f>K71*0.6</f>
        <v>0</v>
      </c>
    </row>
    <row r="72" spans="1:12" x14ac:dyDescent="0.3">
      <c r="A72" s="2"/>
      <c r="B72" s="11"/>
      <c r="C72" s="10">
        <f t="shared" ref="C72:C78" si="10">B72*0.6</f>
        <v>0</v>
      </c>
      <c r="J72" s="2"/>
      <c r="K72" s="11"/>
      <c r="L72" s="10">
        <f t="shared" ref="L72:L78" si="11">K72*0.6</f>
        <v>0</v>
      </c>
    </row>
    <row r="73" spans="1:12" x14ac:dyDescent="0.3">
      <c r="A73" s="2"/>
      <c r="B73" s="11"/>
      <c r="C73" s="10">
        <f t="shared" si="10"/>
        <v>0</v>
      </c>
      <c r="J73" s="2"/>
      <c r="K73" s="11"/>
      <c r="L73" s="10">
        <f t="shared" si="11"/>
        <v>0</v>
      </c>
    </row>
    <row r="74" spans="1:12" x14ac:dyDescent="0.3">
      <c r="A74" s="2"/>
      <c r="B74" s="11"/>
      <c r="C74" s="10">
        <f t="shared" si="10"/>
        <v>0</v>
      </c>
      <c r="J74" s="2"/>
      <c r="K74" s="11"/>
      <c r="L74" s="10">
        <f t="shared" si="11"/>
        <v>0</v>
      </c>
    </row>
    <row r="75" spans="1:12" x14ac:dyDescent="0.3">
      <c r="A75" s="2"/>
      <c r="B75" s="11"/>
      <c r="C75" s="10">
        <f t="shared" si="10"/>
        <v>0</v>
      </c>
      <c r="J75" s="2"/>
      <c r="K75" s="11"/>
      <c r="L75" s="10">
        <f t="shared" si="11"/>
        <v>0</v>
      </c>
    </row>
    <row r="76" spans="1:12" x14ac:dyDescent="0.3">
      <c r="A76" s="2"/>
      <c r="B76" s="11"/>
      <c r="C76" s="10">
        <f t="shared" si="10"/>
        <v>0</v>
      </c>
      <c r="J76" s="2"/>
      <c r="K76" s="11"/>
      <c r="L76" s="10">
        <f t="shared" si="11"/>
        <v>0</v>
      </c>
    </row>
    <row r="77" spans="1:12" x14ac:dyDescent="0.3">
      <c r="A77" s="2"/>
      <c r="C77" s="10">
        <f t="shared" si="10"/>
        <v>0</v>
      </c>
      <c r="J77" s="2"/>
      <c r="L77" s="10">
        <f t="shared" si="11"/>
        <v>0</v>
      </c>
    </row>
    <row r="78" spans="1:12" x14ac:dyDescent="0.3">
      <c r="A78" s="2"/>
      <c r="C78" s="10">
        <f t="shared" si="10"/>
        <v>0</v>
      </c>
      <c r="J78" s="2"/>
      <c r="L78" s="10">
        <f t="shared" si="11"/>
        <v>0</v>
      </c>
    </row>
    <row r="79" spans="1:12" x14ac:dyDescent="0.3">
      <c r="A79" s="2"/>
      <c r="B79" s="11" t="s">
        <v>0</v>
      </c>
      <c r="C79" s="12">
        <f>SUM(C71:C78)</f>
        <v>0</v>
      </c>
      <c r="J79" s="2"/>
      <c r="K79" s="11" t="s">
        <v>0</v>
      </c>
      <c r="L79" s="12">
        <f>SUM(L71:L78)</f>
        <v>0</v>
      </c>
    </row>
    <row r="80" spans="1:12" x14ac:dyDescent="0.3">
      <c r="A80" s="2"/>
      <c r="B80" s="11"/>
      <c r="C80" s="12"/>
      <c r="J80" s="2"/>
      <c r="K80" s="11"/>
      <c r="L80" s="12"/>
    </row>
    <row r="81" spans="1:12" x14ac:dyDescent="0.3">
      <c r="A81" s="2"/>
      <c r="C81" s="10"/>
      <c r="J81" s="2"/>
      <c r="L81" s="10"/>
    </row>
    <row r="82" spans="1:12" x14ac:dyDescent="0.3">
      <c r="A82" s="15" t="s">
        <v>30</v>
      </c>
      <c r="C82" s="10"/>
      <c r="J82" s="15" t="s">
        <v>30</v>
      </c>
      <c r="L82" s="10"/>
    </row>
    <row r="83" spans="1:12" x14ac:dyDescent="0.3">
      <c r="A83" s="2"/>
      <c r="B83" t="s">
        <v>1</v>
      </c>
      <c r="C83" s="10" t="s">
        <v>50</v>
      </c>
      <c r="J83" s="2"/>
      <c r="K83" t="s">
        <v>1</v>
      </c>
      <c r="L83" s="10" t="s">
        <v>50</v>
      </c>
    </row>
    <row r="84" spans="1:12" x14ac:dyDescent="0.3">
      <c r="A84" s="2"/>
      <c r="C84" s="10">
        <f>B84*4</f>
        <v>0</v>
      </c>
      <c r="J84" s="2"/>
      <c r="L84" s="10">
        <f>K84*4</f>
        <v>0</v>
      </c>
    </row>
    <row r="85" spans="1:12" x14ac:dyDescent="0.3">
      <c r="A85" s="2"/>
      <c r="C85" s="10">
        <f t="shared" ref="C85:C91" si="12">B85*4</f>
        <v>0</v>
      </c>
      <c r="J85" s="2"/>
      <c r="L85" s="10">
        <f t="shared" ref="L85:L91" si="13">K85*4</f>
        <v>0</v>
      </c>
    </row>
    <row r="86" spans="1:12" x14ac:dyDescent="0.3">
      <c r="A86" s="2"/>
      <c r="C86" s="10">
        <f t="shared" si="12"/>
        <v>0</v>
      </c>
      <c r="J86" s="2"/>
      <c r="L86" s="10">
        <f t="shared" si="13"/>
        <v>0</v>
      </c>
    </row>
    <row r="87" spans="1:12" x14ac:dyDescent="0.3">
      <c r="A87" s="2"/>
      <c r="C87" s="10">
        <f t="shared" si="12"/>
        <v>0</v>
      </c>
      <c r="J87" s="2"/>
      <c r="L87" s="10">
        <f t="shared" si="13"/>
        <v>0</v>
      </c>
    </row>
    <row r="88" spans="1:12" x14ac:dyDescent="0.3">
      <c r="A88" s="2"/>
      <c r="C88" s="10">
        <f t="shared" si="12"/>
        <v>0</v>
      </c>
      <c r="J88" s="2"/>
      <c r="L88" s="10">
        <f t="shared" si="13"/>
        <v>0</v>
      </c>
    </row>
    <row r="89" spans="1:12" x14ac:dyDescent="0.3">
      <c r="A89" s="2"/>
      <c r="C89" s="10">
        <f t="shared" si="12"/>
        <v>0</v>
      </c>
      <c r="J89" s="2"/>
      <c r="L89" s="10">
        <f t="shared" si="13"/>
        <v>0</v>
      </c>
    </row>
    <row r="90" spans="1:12" x14ac:dyDescent="0.3">
      <c r="A90" s="2"/>
      <c r="C90" s="10">
        <f t="shared" si="12"/>
        <v>0</v>
      </c>
      <c r="J90" s="2"/>
      <c r="L90" s="10">
        <f t="shared" si="13"/>
        <v>0</v>
      </c>
    </row>
    <row r="91" spans="1:12" x14ac:dyDescent="0.3">
      <c r="A91" s="2"/>
      <c r="C91" s="10">
        <f t="shared" si="12"/>
        <v>0</v>
      </c>
      <c r="J91" s="2"/>
      <c r="L91" s="10">
        <f t="shared" si="13"/>
        <v>0</v>
      </c>
    </row>
    <row r="92" spans="1:12" x14ac:dyDescent="0.3">
      <c r="A92" s="2"/>
      <c r="B92" s="11" t="s">
        <v>0</v>
      </c>
      <c r="C92" s="12">
        <f>SUM(C84:C91)</f>
        <v>0</v>
      </c>
      <c r="J92" s="2"/>
      <c r="K92" s="11" t="s">
        <v>0</v>
      </c>
      <c r="L92" s="12">
        <f>SUM(L84:L91)</f>
        <v>0</v>
      </c>
    </row>
    <row r="93" spans="1:12" x14ac:dyDescent="0.3">
      <c r="A93" s="2"/>
      <c r="C93" s="10"/>
      <c r="J93" s="2"/>
      <c r="L93" s="10"/>
    </row>
    <row r="94" spans="1:12" x14ac:dyDescent="0.3">
      <c r="A94" s="2"/>
      <c r="C94" s="10"/>
      <c r="J94" s="2"/>
      <c r="L94" s="10"/>
    </row>
    <row r="95" spans="1:12" x14ac:dyDescent="0.3">
      <c r="A95" s="16" t="s">
        <v>31</v>
      </c>
      <c r="C95" s="10"/>
      <c r="J95" s="16" t="s">
        <v>31</v>
      </c>
      <c r="L95" s="10"/>
    </row>
    <row r="96" spans="1:12" x14ac:dyDescent="0.3">
      <c r="A96" s="2"/>
      <c r="B96" t="s">
        <v>1</v>
      </c>
      <c r="C96" s="10" t="s">
        <v>50</v>
      </c>
      <c r="J96" s="2"/>
      <c r="K96" t="s">
        <v>1</v>
      </c>
      <c r="L96" s="10" t="s">
        <v>50</v>
      </c>
    </row>
    <row r="97" spans="1:12" x14ac:dyDescent="0.3">
      <c r="A97" s="2"/>
      <c r="C97" s="10">
        <f>B97*4.22</f>
        <v>0</v>
      </c>
      <c r="J97" s="2"/>
      <c r="L97" s="10">
        <f>K97*4.22</f>
        <v>0</v>
      </c>
    </row>
    <row r="98" spans="1:12" x14ac:dyDescent="0.3">
      <c r="A98" s="2"/>
      <c r="C98" s="10">
        <f t="shared" ref="C98:C104" si="14">B98*4.22</f>
        <v>0</v>
      </c>
      <c r="J98" s="2"/>
      <c r="L98" s="10">
        <f t="shared" ref="L98:L104" si="15">K98*4.22</f>
        <v>0</v>
      </c>
    </row>
    <row r="99" spans="1:12" x14ac:dyDescent="0.3">
      <c r="A99" s="2"/>
      <c r="C99" s="10">
        <f t="shared" si="14"/>
        <v>0</v>
      </c>
      <c r="J99" s="2"/>
      <c r="L99" s="10">
        <f t="shared" si="15"/>
        <v>0</v>
      </c>
    </row>
    <row r="100" spans="1:12" x14ac:dyDescent="0.3">
      <c r="A100" s="2"/>
      <c r="C100" s="10">
        <f t="shared" si="14"/>
        <v>0</v>
      </c>
      <c r="J100" s="2"/>
      <c r="L100" s="10">
        <f t="shared" si="15"/>
        <v>0</v>
      </c>
    </row>
    <row r="101" spans="1:12" x14ac:dyDescent="0.3">
      <c r="A101" s="2"/>
      <c r="C101" s="10">
        <f t="shared" si="14"/>
        <v>0</v>
      </c>
      <c r="J101" s="2"/>
      <c r="L101" s="10">
        <f t="shared" si="15"/>
        <v>0</v>
      </c>
    </row>
    <row r="102" spans="1:12" x14ac:dyDescent="0.3">
      <c r="A102" s="2"/>
      <c r="C102" s="10">
        <f t="shared" si="14"/>
        <v>0</v>
      </c>
      <c r="J102" s="2"/>
      <c r="L102" s="10">
        <f t="shared" si="15"/>
        <v>0</v>
      </c>
    </row>
    <row r="103" spans="1:12" x14ac:dyDescent="0.3">
      <c r="A103" s="2"/>
      <c r="C103" s="10">
        <f t="shared" si="14"/>
        <v>0</v>
      </c>
      <c r="J103" s="2"/>
      <c r="L103" s="10">
        <f t="shared" si="15"/>
        <v>0</v>
      </c>
    </row>
    <row r="104" spans="1:12" x14ac:dyDescent="0.3">
      <c r="A104" s="2"/>
      <c r="C104" s="10">
        <f t="shared" si="14"/>
        <v>0</v>
      </c>
      <c r="J104" s="2"/>
      <c r="L104" s="10">
        <f t="shared" si="15"/>
        <v>0</v>
      </c>
    </row>
    <row r="105" spans="1:12" ht="15" thickBot="1" x14ac:dyDescent="0.35">
      <c r="A105" s="3"/>
      <c r="B105" s="13" t="s">
        <v>0</v>
      </c>
      <c r="C105" s="14">
        <f>SUM(C97:C104)</f>
        <v>0</v>
      </c>
      <c r="J105" s="3"/>
      <c r="K105" s="13" t="s">
        <v>0</v>
      </c>
      <c r="L105" s="14">
        <f>SUM(L97:L104)</f>
        <v>0</v>
      </c>
    </row>
  </sheetData>
  <mergeCells count="6">
    <mergeCell ref="A2:C2"/>
    <mergeCell ref="E2:H2"/>
    <mergeCell ref="J2:L2"/>
    <mergeCell ref="N2:Q2"/>
    <mergeCell ref="E3:H3"/>
    <mergeCell ref="N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105"/>
  <sheetViews>
    <sheetView workbookViewId="0">
      <selection activeCell="F66" sqref="F66"/>
    </sheetView>
  </sheetViews>
  <sheetFormatPr defaultRowHeight="14.4" x14ac:dyDescent="0.3"/>
  <cols>
    <col min="1" max="1" width="51.33203125" customWidth="1"/>
    <col min="6" max="6" width="16.33203125" customWidth="1"/>
    <col min="10" max="10" width="52.88671875" customWidth="1"/>
    <col min="15" max="15" width="16.5546875" customWidth="1"/>
    <col min="16" max="16" width="11.109375" customWidth="1"/>
  </cols>
  <sheetData>
    <row r="1" spans="1:17" ht="15" thickBot="1" x14ac:dyDescent="0.35"/>
    <row r="2" spans="1:17" ht="21" x14ac:dyDescent="0.4">
      <c r="A2" s="76" t="s">
        <v>45</v>
      </c>
      <c r="B2" s="77"/>
      <c r="C2" s="78"/>
      <c r="D2" s="20"/>
      <c r="E2" s="79" t="s">
        <v>43</v>
      </c>
      <c r="F2" s="80"/>
      <c r="G2" s="80"/>
      <c r="H2" s="81"/>
      <c r="J2" s="76" t="s">
        <v>46</v>
      </c>
      <c r="K2" s="77"/>
      <c r="L2" s="78"/>
      <c r="M2" s="20"/>
      <c r="N2" s="79" t="s">
        <v>44</v>
      </c>
      <c r="O2" s="80"/>
      <c r="P2" s="80"/>
      <c r="Q2" s="81"/>
    </row>
    <row r="3" spans="1:17" ht="16.2" thickBot="1" x14ac:dyDescent="0.35">
      <c r="A3" s="6"/>
      <c r="B3" s="7"/>
      <c r="C3" s="8"/>
      <c r="D3" s="21"/>
      <c r="E3" s="82">
        <f>SUM(C14,C27,C40,C53,C66,C79,C92,C105)</f>
        <v>158.49600000000004</v>
      </c>
      <c r="F3" s="83"/>
      <c r="G3" s="83"/>
      <c r="H3" s="84"/>
      <c r="J3" s="6"/>
      <c r="K3" s="7"/>
      <c r="L3" s="8"/>
      <c r="M3" s="21"/>
      <c r="N3" s="82">
        <f>SUM(L14,L27,L40,L53,L66,L79,L92,L105)</f>
        <v>1056.7270000000001</v>
      </c>
      <c r="O3" s="83"/>
      <c r="P3" s="83"/>
      <c r="Q3" s="84"/>
    </row>
    <row r="4" spans="1:17" x14ac:dyDescent="0.3">
      <c r="A4" s="15" t="s">
        <v>25</v>
      </c>
      <c r="C4" s="10"/>
      <c r="J4" s="15" t="s">
        <v>25</v>
      </c>
      <c r="L4" s="10"/>
    </row>
    <row r="5" spans="1:17" x14ac:dyDescent="0.3">
      <c r="A5" s="2"/>
      <c r="B5" t="s">
        <v>1</v>
      </c>
      <c r="C5" s="10" t="s">
        <v>50</v>
      </c>
      <c r="J5" s="2"/>
      <c r="K5" t="s">
        <v>1</v>
      </c>
      <c r="L5" s="10" t="s">
        <v>50</v>
      </c>
    </row>
    <row r="6" spans="1:17" x14ac:dyDescent="0.3">
      <c r="A6" s="2"/>
      <c r="B6">
        <v>8.25</v>
      </c>
      <c r="C6" s="10">
        <f>B6*4</f>
        <v>33</v>
      </c>
      <c r="J6" s="2"/>
      <c r="K6" s="24" t="s">
        <v>55</v>
      </c>
      <c r="L6" s="10" t="e">
        <f>K6*4</f>
        <v>#VALUE!</v>
      </c>
    </row>
    <row r="7" spans="1:17" x14ac:dyDescent="0.3">
      <c r="A7" s="2"/>
      <c r="B7">
        <v>0.125</v>
      </c>
      <c r="C7" s="10">
        <f t="shared" ref="C7:C13" si="0">B7*4</f>
        <v>0.5</v>
      </c>
      <c r="J7" s="2"/>
      <c r="L7" s="10">
        <f t="shared" ref="L7:L13" si="1">K7*4</f>
        <v>0</v>
      </c>
    </row>
    <row r="8" spans="1:17" x14ac:dyDescent="0.3">
      <c r="A8" s="2"/>
      <c r="B8">
        <v>1.25</v>
      </c>
      <c r="C8" s="10">
        <f t="shared" si="0"/>
        <v>5</v>
      </c>
      <c r="J8" s="2"/>
      <c r="L8" s="10">
        <f t="shared" si="1"/>
        <v>0</v>
      </c>
    </row>
    <row r="9" spans="1:17" x14ac:dyDescent="0.3">
      <c r="A9" s="2"/>
      <c r="B9">
        <v>1.56</v>
      </c>
      <c r="C9" s="10">
        <f t="shared" si="0"/>
        <v>6.24</v>
      </c>
      <c r="J9" s="2"/>
      <c r="L9" s="10">
        <f t="shared" si="1"/>
        <v>0</v>
      </c>
    </row>
    <row r="10" spans="1:17" x14ac:dyDescent="0.3">
      <c r="A10" s="2"/>
      <c r="B10">
        <v>1.25</v>
      </c>
      <c r="C10" s="10">
        <f t="shared" si="0"/>
        <v>5</v>
      </c>
      <c r="J10" s="2"/>
      <c r="L10" s="10">
        <f t="shared" si="1"/>
        <v>0</v>
      </c>
    </row>
    <row r="11" spans="1:17" x14ac:dyDescent="0.3">
      <c r="A11" s="2"/>
      <c r="B11">
        <v>9.4</v>
      </c>
      <c r="C11" s="10">
        <f t="shared" si="0"/>
        <v>37.6</v>
      </c>
      <c r="J11" s="2"/>
      <c r="L11" s="10">
        <f t="shared" si="1"/>
        <v>0</v>
      </c>
    </row>
    <row r="12" spans="1:17" x14ac:dyDescent="0.3">
      <c r="A12" s="2"/>
      <c r="C12" s="10">
        <f t="shared" si="0"/>
        <v>0</v>
      </c>
      <c r="J12" s="2"/>
      <c r="L12" s="10">
        <f t="shared" si="1"/>
        <v>0</v>
      </c>
    </row>
    <row r="13" spans="1:17" x14ac:dyDescent="0.3">
      <c r="A13" s="2"/>
      <c r="C13" s="10">
        <f t="shared" si="0"/>
        <v>0</v>
      </c>
      <c r="J13" s="2"/>
      <c r="L13" s="10">
        <f t="shared" si="1"/>
        <v>0</v>
      </c>
    </row>
    <row r="14" spans="1:17" x14ac:dyDescent="0.3">
      <c r="A14" s="2"/>
      <c r="B14" s="11" t="s">
        <v>0</v>
      </c>
      <c r="C14" s="12">
        <f>SUM(C6:C13)</f>
        <v>87.34</v>
      </c>
      <c r="J14" s="2"/>
      <c r="K14" s="11" t="s">
        <v>0</v>
      </c>
      <c r="L14" s="12">
        <v>1025.32</v>
      </c>
    </row>
    <row r="15" spans="1:17" x14ac:dyDescent="0.3">
      <c r="A15" s="2"/>
      <c r="C15" s="10"/>
      <c r="J15" s="2"/>
      <c r="L15" s="10"/>
    </row>
    <row r="16" spans="1:17" x14ac:dyDescent="0.3">
      <c r="A16" s="2"/>
      <c r="C16" s="10"/>
      <c r="J16" s="2"/>
      <c r="L16" s="10"/>
    </row>
    <row r="17" spans="1:12" x14ac:dyDescent="0.3">
      <c r="A17" s="15" t="s">
        <v>26</v>
      </c>
      <c r="C17" s="10"/>
      <c r="J17" s="15" t="s">
        <v>26</v>
      </c>
      <c r="L17" s="10"/>
    </row>
    <row r="18" spans="1:12" x14ac:dyDescent="0.3">
      <c r="A18" s="9"/>
      <c r="B18" t="s">
        <v>1</v>
      </c>
      <c r="C18" s="10" t="s">
        <v>50</v>
      </c>
      <c r="J18" s="9"/>
      <c r="K18" t="s">
        <v>1</v>
      </c>
      <c r="L18" s="10" t="s">
        <v>50</v>
      </c>
    </row>
    <row r="19" spans="1:12" x14ac:dyDescent="0.3">
      <c r="A19" s="9"/>
      <c r="B19">
        <v>12.8</v>
      </c>
      <c r="C19" s="10">
        <f>B19*4</f>
        <v>51.2</v>
      </c>
      <c r="J19" s="9"/>
      <c r="L19" s="10">
        <f>K19*4</f>
        <v>0</v>
      </c>
    </row>
    <row r="20" spans="1:12" x14ac:dyDescent="0.3">
      <c r="A20" s="9"/>
      <c r="B20">
        <v>4.5</v>
      </c>
      <c r="C20" s="10">
        <f t="shared" ref="C20:C26" si="2">B20*4</f>
        <v>18</v>
      </c>
      <c r="J20" s="9"/>
      <c r="L20" s="10">
        <f t="shared" ref="L20:L26" si="3">K20*4</f>
        <v>0</v>
      </c>
    </row>
    <row r="21" spans="1:12" x14ac:dyDescent="0.3">
      <c r="A21" s="9"/>
      <c r="C21" s="10">
        <f t="shared" si="2"/>
        <v>0</v>
      </c>
      <c r="J21" s="9"/>
      <c r="L21" s="10">
        <f t="shared" si="3"/>
        <v>0</v>
      </c>
    </row>
    <row r="22" spans="1:12" x14ac:dyDescent="0.3">
      <c r="A22" s="9"/>
      <c r="C22" s="10">
        <f t="shared" si="2"/>
        <v>0</v>
      </c>
      <c r="J22" s="9"/>
      <c r="L22" s="10">
        <f t="shared" si="3"/>
        <v>0</v>
      </c>
    </row>
    <row r="23" spans="1:12" x14ac:dyDescent="0.3">
      <c r="A23" s="9"/>
      <c r="C23" s="10">
        <f t="shared" si="2"/>
        <v>0</v>
      </c>
      <c r="J23" s="9"/>
      <c r="L23" s="10">
        <f t="shared" si="3"/>
        <v>0</v>
      </c>
    </row>
    <row r="24" spans="1:12" x14ac:dyDescent="0.3">
      <c r="A24" s="2"/>
      <c r="C24" s="10">
        <f t="shared" si="2"/>
        <v>0</v>
      </c>
      <c r="J24" s="2"/>
      <c r="L24" s="10">
        <f t="shared" si="3"/>
        <v>0</v>
      </c>
    </row>
    <row r="25" spans="1:12" x14ac:dyDescent="0.3">
      <c r="A25" s="2"/>
      <c r="C25" s="10">
        <f t="shared" si="2"/>
        <v>0</v>
      </c>
      <c r="J25" s="2"/>
      <c r="L25" s="10">
        <f t="shared" si="3"/>
        <v>0</v>
      </c>
    </row>
    <row r="26" spans="1:12" x14ac:dyDescent="0.3">
      <c r="A26" s="2"/>
      <c r="C26" s="10">
        <f t="shared" si="2"/>
        <v>0</v>
      </c>
      <c r="J26" s="2"/>
      <c r="L26" s="10">
        <f t="shared" si="3"/>
        <v>0</v>
      </c>
    </row>
    <row r="27" spans="1:12" x14ac:dyDescent="0.3">
      <c r="A27" s="2"/>
      <c r="B27" s="11" t="s">
        <v>0</v>
      </c>
      <c r="C27" s="12">
        <f>SUM(C19:C26)</f>
        <v>69.2</v>
      </c>
      <c r="J27" s="2"/>
      <c r="K27" s="11" t="s">
        <v>0</v>
      </c>
      <c r="L27" s="12">
        <f>SUM(L19:L26)</f>
        <v>0</v>
      </c>
    </row>
    <row r="28" spans="1:12" x14ac:dyDescent="0.3">
      <c r="A28" s="2"/>
      <c r="B28" s="11"/>
      <c r="C28" s="12"/>
      <c r="J28" s="2"/>
      <c r="K28" s="11"/>
      <c r="L28" s="12"/>
    </row>
    <row r="29" spans="1:12" x14ac:dyDescent="0.3">
      <c r="A29" s="2"/>
      <c r="C29" s="10"/>
      <c r="J29" s="2"/>
      <c r="L29" s="10"/>
    </row>
    <row r="30" spans="1:12" x14ac:dyDescent="0.3">
      <c r="A30" s="15" t="s">
        <v>27</v>
      </c>
      <c r="C30" s="10"/>
      <c r="J30" s="15" t="s">
        <v>27</v>
      </c>
      <c r="L30" s="10"/>
    </row>
    <row r="31" spans="1:12" x14ac:dyDescent="0.3">
      <c r="A31" s="2"/>
      <c r="B31" t="s">
        <v>1</v>
      </c>
      <c r="C31" s="10" t="s">
        <v>50</v>
      </c>
      <c r="J31" s="2"/>
      <c r="K31" t="s">
        <v>1</v>
      </c>
      <c r="L31" s="10" t="s">
        <v>50</v>
      </c>
    </row>
    <row r="32" spans="1:12" x14ac:dyDescent="0.3">
      <c r="A32" s="2"/>
      <c r="C32" s="10">
        <f>B32*2</f>
        <v>0</v>
      </c>
      <c r="J32" s="2"/>
      <c r="L32" s="10">
        <f>K32*2</f>
        <v>0</v>
      </c>
    </row>
    <row r="33" spans="1:12" x14ac:dyDescent="0.3">
      <c r="A33" s="2"/>
      <c r="C33" s="10">
        <f t="shared" ref="C33:C39" si="4">B33*2</f>
        <v>0</v>
      </c>
      <c r="J33" s="2"/>
      <c r="L33" s="10">
        <f t="shared" ref="L33:L39" si="5">K33*2</f>
        <v>0</v>
      </c>
    </row>
    <row r="34" spans="1:12" x14ac:dyDescent="0.3">
      <c r="A34" s="2"/>
      <c r="C34" s="10">
        <f t="shared" si="4"/>
        <v>0</v>
      </c>
      <c r="J34" s="2"/>
      <c r="L34" s="10">
        <f t="shared" si="5"/>
        <v>0</v>
      </c>
    </row>
    <row r="35" spans="1:12" x14ac:dyDescent="0.3">
      <c r="A35" s="2"/>
      <c r="C35" s="10">
        <f t="shared" si="4"/>
        <v>0</v>
      </c>
      <c r="J35" s="2"/>
      <c r="L35" s="10">
        <f t="shared" si="5"/>
        <v>0</v>
      </c>
    </row>
    <row r="36" spans="1:12" x14ac:dyDescent="0.3">
      <c r="A36" s="2"/>
      <c r="C36" s="10">
        <f t="shared" si="4"/>
        <v>0</v>
      </c>
      <c r="J36" s="2"/>
      <c r="L36" s="10">
        <f t="shared" si="5"/>
        <v>0</v>
      </c>
    </row>
    <row r="37" spans="1:12" x14ac:dyDescent="0.3">
      <c r="A37" s="2"/>
      <c r="C37" s="10">
        <f t="shared" si="4"/>
        <v>0</v>
      </c>
      <c r="J37" s="2"/>
      <c r="L37" s="10">
        <f t="shared" si="5"/>
        <v>0</v>
      </c>
    </row>
    <row r="38" spans="1:12" x14ac:dyDescent="0.3">
      <c r="A38" s="2"/>
      <c r="C38" s="10">
        <f t="shared" si="4"/>
        <v>0</v>
      </c>
      <c r="J38" s="2"/>
      <c r="L38" s="10">
        <f t="shared" si="5"/>
        <v>0</v>
      </c>
    </row>
    <row r="39" spans="1:12" x14ac:dyDescent="0.3">
      <c r="A39" s="2"/>
      <c r="C39" s="10">
        <f t="shared" si="4"/>
        <v>0</v>
      </c>
      <c r="J39" s="2"/>
      <c r="L39" s="10">
        <f t="shared" si="5"/>
        <v>0</v>
      </c>
    </row>
    <row r="40" spans="1:12" x14ac:dyDescent="0.3">
      <c r="A40" s="2"/>
      <c r="B40" s="11" t="s">
        <v>0</v>
      </c>
      <c r="C40" s="12">
        <f>SUM(C32:C39)</f>
        <v>0</v>
      </c>
      <c r="J40" s="2"/>
      <c r="K40" s="11" t="s">
        <v>0</v>
      </c>
      <c r="L40" s="12">
        <f>SUM(L32:L39)</f>
        <v>0</v>
      </c>
    </row>
    <row r="41" spans="1:12" x14ac:dyDescent="0.3">
      <c r="A41" s="2"/>
      <c r="C41" s="10"/>
      <c r="J41" s="2"/>
      <c r="L41" s="10"/>
    </row>
    <row r="42" spans="1:12" x14ac:dyDescent="0.3">
      <c r="A42" s="2"/>
      <c r="C42" s="10"/>
      <c r="J42" s="2"/>
      <c r="L42" s="10"/>
    </row>
    <row r="43" spans="1:12" x14ac:dyDescent="0.3">
      <c r="A43" s="15" t="s">
        <v>28</v>
      </c>
      <c r="C43" s="10"/>
      <c r="J43" s="15" t="s">
        <v>28</v>
      </c>
      <c r="L43" s="10"/>
    </row>
    <row r="44" spans="1:12" x14ac:dyDescent="0.3">
      <c r="A44" s="2"/>
      <c r="B44" t="s">
        <v>2</v>
      </c>
      <c r="C44" s="10" t="s">
        <v>50</v>
      </c>
      <c r="J44" s="2"/>
      <c r="K44" t="s">
        <v>1</v>
      </c>
      <c r="L44" s="10" t="s">
        <v>50</v>
      </c>
    </row>
    <row r="45" spans="1:12" x14ac:dyDescent="0.3">
      <c r="A45" s="2"/>
      <c r="B45">
        <v>0.3</v>
      </c>
      <c r="C45" s="10">
        <f>B45*0.5625</f>
        <v>0.16874999999999998</v>
      </c>
      <c r="J45" s="2"/>
      <c r="K45" s="24" t="s">
        <v>55</v>
      </c>
      <c r="L45" s="10" t="e">
        <f>K45*0.5625</f>
        <v>#VALUE!</v>
      </c>
    </row>
    <row r="46" spans="1:12" x14ac:dyDescent="0.3">
      <c r="A46" s="2"/>
      <c r="B46">
        <v>2.4</v>
      </c>
      <c r="C46" s="10">
        <f t="shared" ref="C46:C52" si="6">B46*0.5625</f>
        <v>1.3499999999999999</v>
      </c>
      <c r="J46" s="2"/>
      <c r="L46" s="10">
        <f t="shared" ref="L46:L52" si="7">K46*0.5625</f>
        <v>0</v>
      </c>
    </row>
    <row r="47" spans="1:12" x14ac:dyDescent="0.3">
      <c r="A47" s="2"/>
      <c r="B47">
        <v>0.34</v>
      </c>
      <c r="C47" s="10">
        <f t="shared" si="6"/>
        <v>0.19125</v>
      </c>
      <c r="J47" s="2"/>
      <c r="L47" s="10">
        <f t="shared" si="7"/>
        <v>0</v>
      </c>
    </row>
    <row r="48" spans="1:12" x14ac:dyDescent="0.3">
      <c r="A48" s="2"/>
      <c r="C48" s="10">
        <f t="shared" si="6"/>
        <v>0</v>
      </c>
      <c r="J48" s="2"/>
      <c r="L48" s="10">
        <f t="shared" si="7"/>
        <v>0</v>
      </c>
    </row>
    <row r="49" spans="1:12" x14ac:dyDescent="0.3">
      <c r="A49" s="2"/>
      <c r="C49" s="10">
        <f t="shared" si="6"/>
        <v>0</v>
      </c>
      <c r="J49" s="2"/>
      <c r="L49" s="10">
        <f t="shared" si="7"/>
        <v>0</v>
      </c>
    </row>
    <row r="50" spans="1:12" x14ac:dyDescent="0.3">
      <c r="A50" s="2"/>
      <c r="C50" s="10">
        <f t="shared" si="6"/>
        <v>0</v>
      </c>
      <c r="J50" s="2"/>
      <c r="L50" s="10">
        <f t="shared" si="7"/>
        <v>0</v>
      </c>
    </row>
    <row r="51" spans="1:12" x14ac:dyDescent="0.3">
      <c r="A51" s="2"/>
      <c r="C51" s="10">
        <f t="shared" si="6"/>
        <v>0</v>
      </c>
      <c r="J51" s="2"/>
      <c r="L51" s="10">
        <f t="shared" si="7"/>
        <v>0</v>
      </c>
    </row>
    <row r="52" spans="1:12" x14ac:dyDescent="0.3">
      <c r="A52" s="2"/>
      <c r="C52" s="10">
        <f t="shared" si="6"/>
        <v>0</v>
      </c>
      <c r="J52" s="2"/>
      <c r="L52" s="10">
        <f t="shared" si="7"/>
        <v>0</v>
      </c>
    </row>
    <row r="53" spans="1:12" x14ac:dyDescent="0.3">
      <c r="A53" s="2"/>
      <c r="B53" s="11" t="s">
        <v>0</v>
      </c>
      <c r="C53" s="12">
        <f>SUM(C45:C52)</f>
        <v>1.7099999999999997</v>
      </c>
      <c r="J53" s="2"/>
      <c r="K53" s="11" t="s">
        <v>0</v>
      </c>
      <c r="L53" s="12">
        <v>24.795000000000002</v>
      </c>
    </row>
    <row r="54" spans="1:12" x14ac:dyDescent="0.3">
      <c r="A54" s="2"/>
      <c r="C54" s="10"/>
      <c r="J54" s="2"/>
      <c r="L54" s="10"/>
    </row>
    <row r="55" spans="1:12" x14ac:dyDescent="0.3">
      <c r="A55" s="2"/>
      <c r="C55" s="10"/>
      <c r="J55" s="2"/>
      <c r="L55" s="10"/>
    </row>
    <row r="56" spans="1:12" x14ac:dyDescent="0.3">
      <c r="A56" s="15" t="s">
        <v>29</v>
      </c>
      <c r="C56" s="10"/>
      <c r="J56" s="15" t="s">
        <v>29</v>
      </c>
      <c r="L56" s="10"/>
    </row>
    <row r="57" spans="1:12" x14ac:dyDescent="0.3">
      <c r="A57" s="2"/>
      <c r="B57" t="s">
        <v>1</v>
      </c>
      <c r="C57" s="10" t="s">
        <v>50</v>
      </c>
      <c r="J57" s="2"/>
      <c r="K57" t="s">
        <v>1</v>
      </c>
      <c r="L57" s="10" t="s">
        <v>50</v>
      </c>
    </row>
    <row r="58" spans="1:12" x14ac:dyDescent="0.3">
      <c r="A58" s="2"/>
      <c r="B58">
        <v>0.16</v>
      </c>
      <c r="C58" s="10">
        <f>B58*0.15</f>
        <v>2.4E-2</v>
      </c>
      <c r="J58" s="2"/>
      <c r="K58" s="24" t="s">
        <v>55</v>
      </c>
      <c r="L58" s="10" t="e">
        <f>K58*0.15</f>
        <v>#VALUE!</v>
      </c>
    </row>
    <row r="59" spans="1:12" x14ac:dyDescent="0.3">
      <c r="A59" s="2"/>
      <c r="B59">
        <v>1.3</v>
      </c>
      <c r="C59" s="10">
        <f t="shared" ref="C59:C65" si="8">B59*0.15</f>
        <v>0.19500000000000001</v>
      </c>
      <c r="J59" s="2"/>
      <c r="L59" s="10">
        <f t="shared" ref="L59:L65" si="9">K59*0.15</f>
        <v>0</v>
      </c>
    </row>
    <row r="60" spans="1:12" x14ac:dyDescent="0.3">
      <c r="A60" s="2"/>
      <c r="B60">
        <v>0.18</v>
      </c>
      <c r="C60" s="10">
        <f t="shared" si="8"/>
        <v>2.7E-2</v>
      </c>
      <c r="J60" s="2"/>
      <c r="L60" s="10">
        <f t="shared" si="9"/>
        <v>0</v>
      </c>
    </row>
    <row r="61" spans="1:12" x14ac:dyDescent="0.3">
      <c r="A61" s="2"/>
      <c r="C61" s="10">
        <f t="shared" si="8"/>
        <v>0</v>
      </c>
      <c r="J61" s="2"/>
      <c r="L61" s="10">
        <f t="shared" si="9"/>
        <v>0</v>
      </c>
    </row>
    <row r="62" spans="1:12" x14ac:dyDescent="0.3">
      <c r="A62" s="2"/>
      <c r="C62" s="10">
        <f t="shared" si="8"/>
        <v>0</v>
      </c>
      <c r="J62" s="2"/>
      <c r="L62" s="10">
        <f t="shared" si="9"/>
        <v>0</v>
      </c>
    </row>
    <row r="63" spans="1:12" x14ac:dyDescent="0.3">
      <c r="A63" s="2"/>
      <c r="C63" s="10">
        <f t="shared" si="8"/>
        <v>0</v>
      </c>
      <c r="J63" s="2"/>
      <c r="L63" s="10">
        <f t="shared" si="9"/>
        <v>0</v>
      </c>
    </row>
    <row r="64" spans="1:12" x14ac:dyDescent="0.3">
      <c r="A64" s="2"/>
      <c r="C64" s="10">
        <f t="shared" si="8"/>
        <v>0</v>
      </c>
      <c r="J64" s="2"/>
      <c r="L64" s="10">
        <f t="shared" si="9"/>
        <v>0</v>
      </c>
    </row>
    <row r="65" spans="1:12" x14ac:dyDescent="0.3">
      <c r="A65" s="2"/>
      <c r="C65" s="10">
        <f t="shared" si="8"/>
        <v>0</v>
      </c>
      <c r="J65" s="2"/>
      <c r="L65" s="10">
        <f t="shared" si="9"/>
        <v>0</v>
      </c>
    </row>
    <row r="66" spans="1:12" x14ac:dyDescent="0.3">
      <c r="A66" s="2"/>
      <c r="B66" s="11" t="s">
        <v>0</v>
      </c>
      <c r="C66" s="12">
        <f>SUM(C58:C65)</f>
        <v>0.246</v>
      </c>
      <c r="J66" s="2"/>
      <c r="K66" s="11" t="s">
        <v>0</v>
      </c>
      <c r="L66" s="12">
        <v>6.6120000000000001</v>
      </c>
    </row>
    <row r="67" spans="1:12" x14ac:dyDescent="0.3">
      <c r="A67" s="2"/>
      <c r="B67" s="11"/>
      <c r="C67" s="12"/>
      <c r="J67" s="2"/>
      <c r="K67" s="11"/>
      <c r="L67" s="12"/>
    </row>
    <row r="68" spans="1:12" x14ac:dyDescent="0.3">
      <c r="A68" s="2"/>
      <c r="B68" s="11"/>
      <c r="C68" s="12"/>
      <c r="J68" s="2"/>
      <c r="K68" s="11"/>
      <c r="L68" s="12"/>
    </row>
    <row r="69" spans="1:12" x14ac:dyDescent="0.3">
      <c r="A69" s="19" t="s">
        <v>36</v>
      </c>
      <c r="B69" s="11"/>
      <c r="C69" s="12"/>
      <c r="J69" s="19" t="s">
        <v>36</v>
      </c>
      <c r="K69" s="11"/>
      <c r="L69" s="12"/>
    </row>
    <row r="70" spans="1:12" x14ac:dyDescent="0.3">
      <c r="A70" s="2"/>
      <c r="B70" t="s">
        <v>1</v>
      </c>
      <c r="C70" s="10" t="s">
        <v>50</v>
      </c>
      <c r="J70" s="2"/>
      <c r="K70" t="s">
        <v>1</v>
      </c>
      <c r="L70" s="10" t="s">
        <v>50</v>
      </c>
    </row>
    <row r="71" spans="1:12" x14ac:dyDescent="0.3">
      <c r="A71" s="2"/>
      <c r="B71" s="11"/>
      <c r="C71" s="10">
        <f>B71*0.6</f>
        <v>0</v>
      </c>
      <c r="J71" s="2"/>
      <c r="K71" s="11"/>
      <c r="L71" s="10">
        <f>K71*0.6</f>
        <v>0</v>
      </c>
    </row>
    <row r="72" spans="1:12" x14ac:dyDescent="0.3">
      <c r="A72" s="2"/>
      <c r="B72" s="11"/>
      <c r="C72" s="10">
        <f t="shared" ref="C72:C78" si="10">B72*0.6</f>
        <v>0</v>
      </c>
      <c r="J72" s="2"/>
      <c r="K72" s="11"/>
      <c r="L72" s="10">
        <f t="shared" ref="L72:L78" si="11">K72*0.6</f>
        <v>0</v>
      </c>
    </row>
    <row r="73" spans="1:12" x14ac:dyDescent="0.3">
      <c r="A73" s="2"/>
      <c r="B73" s="11"/>
      <c r="C73" s="10">
        <f t="shared" si="10"/>
        <v>0</v>
      </c>
      <c r="J73" s="2"/>
      <c r="K73" s="11"/>
      <c r="L73" s="10">
        <f t="shared" si="11"/>
        <v>0</v>
      </c>
    </row>
    <row r="74" spans="1:12" x14ac:dyDescent="0.3">
      <c r="A74" s="2"/>
      <c r="B74" s="11"/>
      <c r="C74" s="10">
        <f t="shared" si="10"/>
        <v>0</v>
      </c>
      <c r="J74" s="2"/>
      <c r="K74" s="11"/>
      <c r="L74" s="10">
        <f t="shared" si="11"/>
        <v>0</v>
      </c>
    </row>
    <row r="75" spans="1:12" x14ac:dyDescent="0.3">
      <c r="A75" s="2"/>
      <c r="B75" s="11"/>
      <c r="C75" s="10">
        <f t="shared" si="10"/>
        <v>0</v>
      </c>
      <c r="J75" s="2"/>
      <c r="K75" s="11"/>
      <c r="L75" s="10">
        <f t="shared" si="11"/>
        <v>0</v>
      </c>
    </row>
    <row r="76" spans="1:12" x14ac:dyDescent="0.3">
      <c r="A76" s="2"/>
      <c r="B76" s="11"/>
      <c r="C76" s="10">
        <f t="shared" si="10"/>
        <v>0</v>
      </c>
      <c r="J76" s="2"/>
      <c r="K76" s="11"/>
      <c r="L76" s="10">
        <f t="shared" si="11"/>
        <v>0</v>
      </c>
    </row>
    <row r="77" spans="1:12" x14ac:dyDescent="0.3">
      <c r="A77" s="2"/>
      <c r="C77" s="10">
        <f t="shared" si="10"/>
        <v>0</v>
      </c>
      <c r="J77" s="2"/>
      <c r="L77" s="10">
        <f t="shared" si="11"/>
        <v>0</v>
      </c>
    </row>
    <row r="78" spans="1:12" x14ac:dyDescent="0.3">
      <c r="A78" s="2"/>
      <c r="C78" s="10">
        <f t="shared" si="10"/>
        <v>0</v>
      </c>
      <c r="J78" s="2"/>
      <c r="L78" s="10">
        <f t="shared" si="11"/>
        <v>0</v>
      </c>
    </row>
    <row r="79" spans="1:12" x14ac:dyDescent="0.3">
      <c r="A79" s="2"/>
      <c r="B79" s="11" t="s">
        <v>0</v>
      </c>
      <c r="C79" s="12">
        <f>SUM(C71:C78)</f>
        <v>0</v>
      </c>
      <c r="J79" s="2"/>
      <c r="K79" s="11" t="s">
        <v>0</v>
      </c>
      <c r="L79" s="12">
        <f>SUM(L71:L78)</f>
        <v>0</v>
      </c>
    </row>
    <row r="80" spans="1:12" x14ac:dyDescent="0.3">
      <c r="A80" s="2"/>
      <c r="B80" s="11"/>
      <c r="C80" s="12"/>
      <c r="J80" s="2"/>
      <c r="K80" s="11"/>
      <c r="L80" s="12"/>
    </row>
    <row r="81" spans="1:12" x14ac:dyDescent="0.3">
      <c r="A81" s="2"/>
      <c r="C81" s="10"/>
      <c r="J81" s="2"/>
      <c r="L81" s="10"/>
    </row>
    <row r="82" spans="1:12" x14ac:dyDescent="0.3">
      <c r="A82" s="15" t="s">
        <v>30</v>
      </c>
      <c r="C82" s="10"/>
      <c r="J82" s="15" t="s">
        <v>30</v>
      </c>
      <c r="L82" s="10"/>
    </row>
    <row r="83" spans="1:12" x14ac:dyDescent="0.3">
      <c r="A83" s="2"/>
      <c r="B83" t="s">
        <v>1</v>
      </c>
      <c r="C83" s="10" t="s">
        <v>50</v>
      </c>
      <c r="J83" s="2"/>
      <c r="K83" t="s">
        <v>1</v>
      </c>
      <c r="L83" s="10" t="s">
        <v>50</v>
      </c>
    </row>
    <row r="84" spans="1:12" x14ac:dyDescent="0.3">
      <c r="A84" s="2"/>
      <c r="C84" s="10">
        <f>B84*4</f>
        <v>0</v>
      </c>
      <c r="J84" s="2"/>
      <c r="L84" s="10">
        <f>K84*4</f>
        <v>0</v>
      </c>
    </row>
    <row r="85" spans="1:12" x14ac:dyDescent="0.3">
      <c r="A85" s="2"/>
      <c r="C85" s="10">
        <f t="shared" ref="C85:C91" si="12">B85*4</f>
        <v>0</v>
      </c>
      <c r="J85" s="2"/>
      <c r="L85" s="10">
        <f t="shared" ref="L85:L91" si="13">K85*4</f>
        <v>0</v>
      </c>
    </row>
    <row r="86" spans="1:12" x14ac:dyDescent="0.3">
      <c r="A86" s="2"/>
      <c r="C86" s="10">
        <f t="shared" si="12"/>
        <v>0</v>
      </c>
      <c r="J86" s="2"/>
      <c r="L86" s="10">
        <f t="shared" si="13"/>
        <v>0</v>
      </c>
    </row>
    <row r="87" spans="1:12" x14ac:dyDescent="0.3">
      <c r="A87" s="2"/>
      <c r="C87" s="10">
        <f t="shared" si="12"/>
        <v>0</v>
      </c>
      <c r="J87" s="2"/>
      <c r="L87" s="10">
        <f t="shared" si="13"/>
        <v>0</v>
      </c>
    </row>
    <row r="88" spans="1:12" x14ac:dyDescent="0.3">
      <c r="A88" s="2"/>
      <c r="C88" s="10">
        <f t="shared" si="12"/>
        <v>0</v>
      </c>
      <c r="J88" s="2"/>
      <c r="L88" s="10">
        <f t="shared" si="13"/>
        <v>0</v>
      </c>
    </row>
    <row r="89" spans="1:12" x14ac:dyDescent="0.3">
      <c r="A89" s="2"/>
      <c r="C89" s="10">
        <f t="shared" si="12"/>
        <v>0</v>
      </c>
      <c r="J89" s="2"/>
      <c r="L89" s="10">
        <f t="shared" si="13"/>
        <v>0</v>
      </c>
    </row>
    <row r="90" spans="1:12" x14ac:dyDescent="0.3">
      <c r="A90" s="2"/>
      <c r="C90" s="10">
        <f t="shared" si="12"/>
        <v>0</v>
      </c>
      <c r="J90" s="2"/>
      <c r="L90" s="10">
        <f t="shared" si="13"/>
        <v>0</v>
      </c>
    </row>
    <row r="91" spans="1:12" x14ac:dyDescent="0.3">
      <c r="A91" s="2"/>
      <c r="C91" s="10">
        <f t="shared" si="12"/>
        <v>0</v>
      </c>
      <c r="J91" s="2"/>
      <c r="L91" s="10">
        <f t="shared" si="13"/>
        <v>0</v>
      </c>
    </row>
    <row r="92" spans="1:12" x14ac:dyDescent="0.3">
      <c r="A92" s="2"/>
      <c r="B92" s="11" t="s">
        <v>0</v>
      </c>
      <c r="C92" s="12">
        <f>SUM(C84:C91)</f>
        <v>0</v>
      </c>
      <c r="J92" s="2"/>
      <c r="K92" s="11" t="s">
        <v>0</v>
      </c>
      <c r="L92" s="12">
        <f>SUM(L84:L91)</f>
        <v>0</v>
      </c>
    </row>
    <row r="93" spans="1:12" x14ac:dyDescent="0.3">
      <c r="A93" s="2"/>
      <c r="C93" s="10"/>
      <c r="J93" s="2"/>
      <c r="L93" s="10"/>
    </row>
    <row r="94" spans="1:12" x14ac:dyDescent="0.3">
      <c r="A94" s="2"/>
      <c r="C94" s="10"/>
      <c r="J94" s="2"/>
      <c r="L94" s="10"/>
    </row>
    <row r="95" spans="1:12" x14ac:dyDescent="0.3">
      <c r="A95" s="16" t="s">
        <v>31</v>
      </c>
      <c r="C95" s="10"/>
      <c r="J95" s="16" t="s">
        <v>31</v>
      </c>
      <c r="L95" s="10"/>
    </row>
    <row r="96" spans="1:12" x14ac:dyDescent="0.3">
      <c r="A96" s="2"/>
      <c r="B96" t="s">
        <v>1</v>
      </c>
      <c r="C96" s="10" t="s">
        <v>50</v>
      </c>
      <c r="J96" s="2"/>
      <c r="K96" t="s">
        <v>1</v>
      </c>
      <c r="L96" s="10" t="s">
        <v>50</v>
      </c>
    </row>
    <row r="97" spans="1:12" x14ac:dyDescent="0.3">
      <c r="A97" s="2"/>
      <c r="C97" s="10">
        <f>B97*4.22</f>
        <v>0</v>
      </c>
      <c r="J97" s="2"/>
      <c r="L97" s="10">
        <f>K97*4.22</f>
        <v>0</v>
      </c>
    </row>
    <row r="98" spans="1:12" x14ac:dyDescent="0.3">
      <c r="A98" s="2"/>
      <c r="C98" s="10">
        <f t="shared" ref="C98:C104" si="14">B98*4.22</f>
        <v>0</v>
      </c>
      <c r="J98" s="2"/>
      <c r="L98" s="10">
        <f t="shared" ref="L98:L104" si="15">K98*4.22</f>
        <v>0</v>
      </c>
    </row>
    <row r="99" spans="1:12" x14ac:dyDescent="0.3">
      <c r="A99" s="2"/>
      <c r="C99" s="10">
        <f t="shared" si="14"/>
        <v>0</v>
      </c>
      <c r="J99" s="2"/>
      <c r="L99" s="10">
        <f t="shared" si="15"/>
        <v>0</v>
      </c>
    </row>
    <row r="100" spans="1:12" x14ac:dyDescent="0.3">
      <c r="A100" s="2"/>
      <c r="C100" s="10">
        <f t="shared" si="14"/>
        <v>0</v>
      </c>
      <c r="J100" s="2"/>
      <c r="L100" s="10">
        <f t="shared" si="15"/>
        <v>0</v>
      </c>
    </row>
    <row r="101" spans="1:12" x14ac:dyDescent="0.3">
      <c r="A101" s="2"/>
      <c r="C101" s="10">
        <f t="shared" si="14"/>
        <v>0</v>
      </c>
      <c r="J101" s="2"/>
      <c r="L101" s="10">
        <f t="shared" si="15"/>
        <v>0</v>
      </c>
    </row>
    <row r="102" spans="1:12" x14ac:dyDescent="0.3">
      <c r="A102" s="2"/>
      <c r="C102" s="10">
        <f t="shared" si="14"/>
        <v>0</v>
      </c>
      <c r="J102" s="2"/>
      <c r="L102" s="10">
        <f t="shared" si="15"/>
        <v>0</v>
      </c>
    </row>
    <row r="103" spans="1:12" x14ac:dyDescent="0.3">
      <c r="A103" s="2"/>
      <c r="C103" s="10">
        <f t="shared" si="14"/>
        <v>0</v>
      </c>
      <c r="J103" s="2"/>
      <c r="L103" s="10">
        <f t="shared" si="15"/>
        <v>0</v>
      </c>
    </row>
    <row r="104" spans="1:12" x14ac:dyDescent="0.3">
      <c r="A104" s="2"/>
      <c r="C104" s="10">
        <f t="shared" si="14"/>
        <v>0</v>
      </c>
      <c r="J104" s="2"/>
      <c r="L104" s="10">
        <f t="shared" si="15"/>
        <v>0</v>
      </c>
    </row>
    <row r="105" spans="1:12" ht="15" thickBot="1" x14ac:dyDescent="0.35">
      <c r="A105" s="3"/>
      <c r="B105" s="13" t="s">
        <v>0</v>
      </c>
      <c r="C105" s="14">
        <f>SUM(C97:C104)</f>
        <v>0</v>
      </c>
      <c r="J105" s="3"/>
      <c r="K105" s="13" t="s">
        <v>0</v>
      </c>
      <c r="L105" s="14">
        <f>SUM(L97:L104)</f>
        <v>0</v>
      </c>
    </row>
  </sheetData>
  <mergeCells count="6">
    <mergeCell ref="A2:C2"/>
    <mergeCell ref="E2:H2"/>
    <mergeCell ref="E3:H3"/>
    <mergeCell ref="J2:L2"/>
    <mergeCell ref="N2:Q2"/>
    <mergeCell ref="N3:Q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5FC7-4C51-4476-A837-ABBAF3601E72}">
  <sheetPr>
    <tabColor rgb="FF00B050"/>
  </sheetPr>
  <dimension ref="A1:Q147"/>
  <sheetViews>
    <sheetView workbookViewId="0">
      <selection activeCell="F32" sqref="F32"/>
    </sheetView>
  </sheetViews>
  <sheetFormatPr defaultRowHeight="14.4" x14ac:dyDescent="0.3"/>
  <cols>
    <col min="1" max="1" width="51.33203125" customWidth="1"/>
    <col min="6" max="6" width="16.33203125" customWidth="1"/>
    <col min="10" max="10" width="52.88671875" customWidth="1"/>
    <col min="15" max="15" width="16.5546875" customWidth="1"/>
    <col min="16" max="16" width="11.109375" customWidth="1"/>
  </cols>
  <sheetData>
    <row r="1" spans="1:17" ht="15" thickBot="1" x14ac:dyDescent="0.35"/>
    <row r="2" spans="1:17" ht="21" x14ac:dyDescent="0.4">
      <c r="A2" s="76" t="s">
        <v>45</v>
      </c>
      <c r="B2" s="77"/>
      <c r="C2" s="78"/>
      <c r="D2" s="20"/>
      <c r="E2" s="79" t="s">
        <v>43</v>
      </c>
      <c r="F2" s="80"/>
      <c r="G2" s="80"/>
      <c r="H2" s="81"/>
      <c r="J2" s="76" t="s">
        <v>46</v>
      </c>
      <c r="K2" s="77"/>
      <c r="L2" s="78"/>
      <c r="M2" s="20"/>
      <c r="N2" s="79" t="s">
        <v>44</v>
      </c>
      <c r="O2" s="80"/>
      <c r="P2" s="80"/>
      <c r="Q2" s="81"/>
    </row>
    <row r="3" spans="1:17" ht="16.2" thickBot="1" x14ac:dyDescent="0.35">
      <c r="A3" s="6"/>
      <c r="B3" s="7"/>
      <c r="C3" s="8"/>
      <c r="D3" s="21"/>
      <c r="E3" s="82">
        <f>SUM(C25,C49,C62,C84,C106,C121,C134,C147)</f>
        <v>576.59393750000004</v>
      </c>
      <c r="F3" s="83"/>
      <c r="G3" s="83"/>
      <c r="H3" s="84"/>
      <c r="J3" s="6"/>
      <c r="K3" s="7"/>
      <c r="L3" s="8"/>
      <c r="M3" s="21"/>
      <c r="N3" s="82">
        <f>SUM(L25,L49,L62,L84,L106,L121,L134,L147)</f>
        <v>708.86562500000002</v>
      </c>
      <c r="O3" s="83"/>
      <c r="P3" s="83"/>
      <c r="Q3" s="84"/>
    </row>
    <row r="4" spans="1:17" x14ac:dyDescent="0.3">
      <c r="A4" s="15" t="s">
        <v>25</v>
      </c>
      <c r="C4" s="10"/>
      <c r="J4" s="15" t="s">
        <v>25</v>
      </c>
      <c r="L4" s="10"/>
    </row>
    <row r="5" spans="1:17" x14ac:dyDescent="0.3">
      <c r="A5" s="2"/>
      <c r="B5" t="s">
        <v>1</v>
      </c>
      <c r="C5" s="10" t="s">
        <v>50</v>
      </c>
      <c r="J5" s="2"/>
      <c r="K5" t="s">
        <v>1</v>
      </c>
      <c r="L5" s="10" t="s">
        <v>50</v>
      </c>
    </row>
    <row r="6" spans="1:17" x14ac:dyDescent="0.3">
      <c r="A6" s="2"/>
      <c r="B6" s="50">
        <v>24.5</v>
      </c>
      <c r="C6" s="10">
        <f t="shared" ref="C6:C20" si="0">B6*4</f>
        <v>98</v>
      </c>
      <c r="J6" s="2"/>
      <c r="K6" s="50">
        <v>1.24</v>
      </c>
      <c r="L6" s="10">
        <f t="shared" ref="L6:L20" si="1">K6*4</f>
        <v>4.96</v>
      </c>
    </row>
    <row r="7" spans="1:17" x14ac:dyDescent="0.3">
      <c r="A7" s="2"/>
      <c r="B7" s="50">
        <v>2</v>
      </c>
      <c r="C7" s="10">
        <f t="shared" si="0"/>
        <v>8</v>
      </c>
      <c r="J7" s="2"/>
      <c r="K7" s="50">
        <v>18.12</v>
      </c>
      <c r="L7" s="10">
        <f t="shared" si="1"/>
        <v>72.48</v>
      </c>
    </row>
    <row r="8" spans="1:17" x14ac:dyDescent="0.3">
      <c r="A8" s="2"/>
      <c r="B8" s="50">
        <v>1</v>
      </c>
      <c r="C8" s="10">
        <f t="shared" si="0"/>
        <v>4</v>
      </c>
      <c r="J8" s="2"/>
      <c r="K8" s="50">
        <v>20.03</v>
      </c>
      <c r="L8" s="10">
        <f t="shared" si="1"/>
        <v>80.12</v>
      </c>
    </row>
    <row r="9" spans="1:17" x14ac:dyDescent="0.3">
      <c r="A9" s="2"/>
      <c r="B9" s="50">
        <v>5</v>
      </c>
      <c r="C9" s="10">
        <f t="shared" si="0"/>
        <v>20</v>
      </c>
      <c r="J9" s="2"/>
      <c r="K9" s="50">
        <v>8.73</v>
      </c>
      <c r="L9" s="10">
        <f t="shared" si="1"/>
        <v>34.92</v>
      </c>
    </row>
    <row r="10" spans="1:17" x14ac:dyDescent="0.3">
      <c r="A10" s="2"/>
      <c r="B10" s="50">
        <v>47.5</v>
      </c>
      <c r="C10" s="10">
        <f t="shared" si="0"/>
        <v>190</v>
      </c>
      <c r="J10" s="2"/>
      <c r="K10" s="50">
        <v>9.82</v>
      </c>
      <c r="L10" s="10">
        <f t="shared" si="1"/>
        <v>39.28</v>
      </c>
    </row>
    <row r="11" spans="1:17" x14ac:dyDescent="0.3">
      <c r="A11" s="2"/>
      <c r="B11" s="51">
        <v>1.7</v>
      </c>
      <c r="C11" s="10">
        <f t="shared" si="0"/>
        <v>6.8</v>
      </c>
      <c r="J11" s="2"/>
      <c r="K11" s="50">
        <v>5</v>
      </c>
      <c r="L11" s="10">
        <f t="shared" si="1"/>
        <v>20</v>
      </c>
    </row>
    <row r="12" spans="1:17" x14ac:dyDescent="0.3">
      <c r="A12" s="2"/>
      <c r="B12" s="51">
        <v>1</v>
      </c>
      <c r="C12" s="10">
        <f t="shared" si="0"/>
        <v>4</v>
      </c>
      <c r="J12" s="2"/>
      <c r="K12" s="50">
        <v>45</v>
      </c>
      <c r="L12" s="10">
        <f t="shared" si="1"/>
        <v>180</v>
      </c>
    </row>
    <row r="13" spans="1:17" x14ac:dyDescent="0.3">
      <c r="A13" s="2"/>
      <c r="B13" s="51">
        <v>20.6</v>
      </c>
      <c r="C13" s="10">
        <f t="shared" si="0"/>
        <v>82.4</v>
      </c>
      <c r="J13" s="2"/>
      <c r="K13" s="50">
        <v>5</v>
      </c>
      <c r="L13" s="10">
        <f t="shared" si="1"/>
        <v>20</v>
      </c>
    </row>
    <row r="14" spans="1:17" x14ac:dyDescent="0.3">
      <c r="A14" s="2"/>
      <c r="B14" s="51">
        <v>10</v>
      </c>
      <c r="C14" s="10">
        <f t="shared" si="0"/>
        <v>40</v>
      </c>
      <c r="J14" s="2"/>
      <c r="K14" s="50">
        <v>5</v>
      </c>
      <c r="L14" s="10">
        <f t="shared" si="1"/>
        <v>20</v>
      </c>
    </row>
    <row r="15" spans="1:17" x14ac:dyDescent="0.3">
      <c r="A15" s="2"/>
      <c r="B15" s="50">
        <v>20</v>
      </c>
      <c r="C15" s="10">
        <f t="shared" si="0"/>
        <v>80</v>
      </c>
      <c r="J15" s="2"/>
      <c r="K15" s="50">
        <v>5</v>
      </c>
      <c r="L15" s="10">
        <f t="shared" si="1"/>
        <v>20</v>
      </c>
    </row>
    <row r="16" spans="1:17" x14ac:dyDescent="0.3">
      <c r="A16" s="2"/>
      <c r="B16" s="50"/>
      <c r="C16" s="10">
        <f t="shared" si="0"/>
        <v>0</v>
      </c>
      <c r="J16" s="2"/>
      <c r="K16" s="50">
        <v>5</v>
      </c>
      <c r="L16" s="10">
        <f t="shared" si="1"/>
        <v>20</v>
      </c>
    </row>
    <row r="17" spans="1:12" x14ac:dyDescent="0.3">
      <c r="A17" s="2"/>
      <c r="B17" s="50"/>
      <c r="C17" s="10">
        <f t="shared" si="0"/>
        <v>0</v>
      </c>
      <c r="J17" s="2"/>
      <c r="K17" s="50">
        <v>18</v>
      </c>
      <c r="L17" s="10">
        <f t="shared" si="1"/>
        <v>72</v>
      </c>
    </row>
    <row r="18" spans="1:12" x14ac:dyDescent="0.3">
      <c r="A18" s="2"/>
      <c r="B18" s="50"/>
      <c r="C18" s="10">
        <f t="shared" si="0"/>
        <v>0</v>
      </c>
      <c r="J18" s="2"/>
      <c r="K18" s="50">
        <v>20</v>
      </c>
      <c r="L18" s="10">
        <f t="shared" si="1"/>
        <v>80</v>
      </c>
    </row>
    <row r="19" spans="1:12" x14ac:dyDescent="0.3">
      <c r="A19" s="2"/>
      <c r="B19" s="50"/>
      <c r="C19" s="10">
        <f t="shared" si="0"/>
        <v>0</v>
      </c>
      <c r="J19" s="2"/>
      <c r="K19" s="50">
        <v>2</v>
      </c>
      <c r="L19" s="10">
        <f t="shared" si="1"/>
        <v>8</v>
      </c>
    </row>
    <row r="20" spans="1:12" x14ac:dyDescent="0.3">
      <c r="A20" s="2"/>
      <c r="B20" s="50"/>
      <c r="C20" s="10">
        <f t="shared" si="0"/>
        <v>0</v>
      </c>
      <c r="J20" s="2"/>
      <c r="K20" s="50">
        <v>2</v>
      </c>
      <c r="L20" s="10">
        <f t="shared" si="1"/>
        <v>8</v>
      </c>
    </row>
    <row r="21" spans="1:12" x14ac:dyDescent="0.3">
      <c r="A21" s="2"/>
      <c r="C21" s="10">
        <f t="shared" ref="C21:C24" si="2">B21*4</f>
        <v>0</v>
      </c>
      <c r="J21" s="2"/>
      <c r="L21" s="10">
        <f t="shared" ref="L21:L24" si="3">K21*4</f>
        <v>0</v>
      </c>
    </row>
    <row r="22" spans="1:12" x14ac:dyDescent="0.3">
      <c r="A22" s="2"/>
      <c r="C22" s="10">
        <f t="shared" si="2"/>
        <v>0</v>
      </c>
      <c r="J22" s="2"/>
      <c r="L22" s="10">
        <f t="shared" si="3"/>
        <v>0</v>
      </c>
    </row>
    <row r="23" spans="1:12" x14ac:dyDescent="0.3">
      <c r="A23" s="2"/>
      <c r="C23" s="10">
        <f t="shared" si="2"/>
        <v>0</v>
      </c>
      <c r="J23" s="2"/>
      <c r="L23" s="10">
        <f t="shared" si="3"/>
        <v>0</v>
      </c>
    </row>
    <row r="24" spans="1:12" x14ac:dyDescent="0.3">
      <c r="A24" s="2"/>
      <c r="C24" s="10">
        <f t="shared" si="2"/>
        <v>0</v>
      </c>
      <c r="J24" s="2"/>
      <c r="L24" s="10">
        <f t="shared" si="3"/>
        <v>0</v>
      </c>
    </row>
    <row r="25" spans="1:12" x14ac:dyDescent="0.3">
      <c r="A25" s="2"/>
      <c r="B25" s="11" t="s">
        <v>0</v>
      </c>
      <c r="C25" s="12">
        <f>SUM(C6:C24)</f>
        <v>533.20000000000005</v>
      </c>
      <c r="J25" s="2"/>
      <c r="K25" s="11" t="s">
        <v>0</v>
      </c>
      <c r="L25" s="12">
        <f>SUM(L6:L24)</f>
        <v>679.76</v>
      </c>
    </row>
    <row r="26" spans="1:12" x14ac:dyDescent="0.3">
      <c r="A26" s="2"/>
      <c r="C26" s="10"/>
      <c r="J26" s="2"/>
      <c r="L26" s="10"/>
    </row>
    <row r="27" spans="1:12" x14ac:dyDescent="0.3">
      <c r="A27" s="2"/>
      <c r="C27" s="10"/>
      <c r="J27" s="2"/>
      <c r="L27" s="10"/>
    </row>
    <row r="28" spans="1:12" x14ac:dyDescent="0.3">
      <c r="A28" s="15" t="s">
        <v>26</v>
      </c>
      <c r="C28" s="10"/>
      <c r="J28" s="15" t="s">
        <v>26</v>
      </c>
      <c r="L28" s="10"/>
    </row>
    <row r="29" spans="1:12" x14ac:dyDescent="0.3">
      <c r="A29" s="9"/>
      <c r="B29" t="s">
        <v>1</v>
      </c>
      <c r="C29" s="10" t="s">
        <v>50</v>
      </c>
      <c r="J29" s="9"/>
      <c r="K29" t="s">
        <v>1</v>
      </c>
      <c r="L29" s="10" t="s">
        <v>50</v>
      </c>
    </row>
    <row r="30" spans="1:12" x14ac:dyDescent="0.3">
      <c r="A30" s="9"/>
      <c r="B30" s="50">
        <v>2.08</v>
      </c>
      <c r="C30" s="10">
        <f>B30*4</f>
        <v>8.32</v>
      </c>
      <c r="J30" s="9"/>
      <c r="L30" s="10">
        <f>K30*4</f>
        <v>0</v>
      </c>
    </row>
    <row r="31" spans="1:12" x14ac:dyDescent="0.3">
      <c r="A31" s="9"/>
      <c r="B31" s="50">
        <v>1.5</v>
      </c>
      <c r="C31" s="10">
        <f t="shared" ref="C31:C48" si="4">B31*4</f>
        <v>6</v>
      </c>
      <c r="J31" s="9"/>
      <c r="L31" s="10">
        <f t="shared" ref="L31:L48" si="5">K31*4</f>
        <v>0</v>
      </c>
    </row>
    <row r="32" spans="1:12" x14ac:dyDescent="0.3">
      <c r="A32" s="9"/>
      <c r="B32" s="50">
        <v>1.43</v>
      </c>
      <c r="C32" s="10">
        <f t="shared" si="4"/>
        <v>5.72</v>
      </c>
      <c r="J32" s="9"/>
      <c r="L32" s="10">
        <f t="shared" si="5"/>
        <v>0</v>
      </c>
    </row>
    <row r="33" spans="1:12" x14ac:dyDescent="0.3">
      <c r="A33" s="9"/>
      <c r="B33" s="50">
        <v>0.23</v>
      </c>
      <c r="C33" s="10">
        <f t="shared" si="4"/>
        <v>0.92</v>
      </c>
      <c r="J33" s="9"/>
      <c r="L33" s="10">
        <f t="shared" si="5"/>
        <v>0</v>
      </c>
    </row>
    <row r="34" spans="1:12" x14ac:dyDescent="0.3">
      <c r="A34" s="9"/>
      <c r="B34" s="50">
        <v>0.08</v>
      </c>
      <c r="C34" s="10">
        <f t="shared" si="4"/>
        <v>0.32</v>
      </c>
      <c r="J34" s="9"/>
      <c r="L34" s="10">
        <f t="shared" si="5"/>
        <v>0</v>
      </c>
    </row>
    <row r="35" spans="1:12" x14ac:dyDescent="0.3">
      <c r="A35" s="9"/>
      <c r="B35" s="50">
        <v>0.9</v>
      </c>
      <c r="C35" s="10">
        <f t="shared" si="4"/>
        <v>3.6</v>
      </c>
      <c r="J35" s="9"/>
      <c r="L35" s="10">
        <f t="shared" si="5"/>
        <v>0</v>
      </c>
    </row>
    <row r="36" spans="1:12" x14ac:dyDescent="0.3">
      <c r="A36" s="9"/>
      <c r="B36" s="50">
        <v>0.23</v>
      </c>
      <c r="C36" s="10">
        <f t="shared" si="4"/>
        <v>0.92</v>
      </c>
      <c r="J36" s="9"/>
      <c r="L36" s="10">
        <f t="shared" si="5"/>
        <v>0</v>
      </c>
    </row>
    <row r="37" spans="1:12" x14ac:dyDescent="0.3">
      <c r="A37" s="9"/>
      <c r="B37" s="50">
        <v>0.53</v>
      </c>
      <c r="C37" s="10">
        <f t="shared" si="4"/>
        <v>2.12</v>
      </c>
      <c r="J37" s="9"/>
      <c r="L37" s="10">
        <f t="shared" si="5"/>
        <v>0</v>
      </c>
    </row>
    <row r="38" spans="1:12" x14ac:dyDescent="0.3">
      <c r="A38" s="9"/>
      <c r="C38" s="10">
        <f t="shared" si="4"/>
        <v>0</v>
      </c>
      <c r="J38" s="9"/>
      <c r="L38" s="10">
        <f t="shared" si="5"/>
        <v>0</v>
      </c>
    </row>
    <row r="39" spans="1:12" x14ac:dyDescent="0.3">
      <c r="A39" s="9"/>
      <c r="C39" s="10">
        <f t="shared" si="4"/>
        <v>0</v>
      </c>
      <c r="J39" s="9"/>
      <c r="L39" s="10">
        <f t="shared" si="5"/>
        <v>0</v>
      </c>
    </row>
    <row r="40" spans="1:12" x14ac:dyDescent="0.3">
      <c r="A40" s="9"/>
      <c r="C40" s="10">
        <f t="shared" si="4"/>
        <v>0</v>
      </c>
      <c r="J40" s="9"/>
      <c r="L40" s="10">
        <f t="shared" si="5"/>
        <v>0</v>
      </c>
    </row>
    <row r="41" spans="1:12" x14ac:dyDescent="0.3">
      <c r="A41" s="9"/>
      <c r="C41" s="10">
        <f t="shared" si="4"/>
        <v>0</v>
      </c>
      <c r="J41" s="9"/>
      <c r="L41" s="10">
        <f t="shared" si="5"/>
        <v>0</v>
      </c>
    </row>
    <row r="42" spans="1:12" x14ac:dyDescent="0.3">
      <c r="A42" s="9"/>
      <c r="C42" s="10">
        <f t="shared" si="4"/>
        <v>0</v>
      </c>
      <c r="J42" s="9"/>
      <c r="L42" s="10">
        <f t="shared" si="5"/>
        <v>0</v>
      </c>
    </row>
    <row r="43" spans="1:12" x14ac:dyDescent="0.3">
      <c r="A43" s="9"/>
      <c r="C43" s="10">
        <f t="shared" si="4"/>
        <v>0</v>
      </c>
      <c r="J43" s="9"/>
      <c r="L43" s="10">
        <f t="shared" si="5"/>
        <v>0</v>
      </c>
    </row>
    <row r="44" spans="1:12" x14ac:dyDescent="0.3">
      <c r="A44" s="9"/>
      <c r="C44" s="10">
        <f t="shared" si="4"/>
        <v>0</v>
      </c>
      <c r="J44" s="9"/>
      <c r="L44" s="10">
        <f t="shared" si="5"/>
        <v>0</v>
      </c>
    </row>
    <row r="45" spans="1:12" x14ac:dyDescent="0.3">
      <c r="A45" s="9"/>
      <c r="C45" s="10">
        <f t="shared" si="4"/>
        <v>0</v>
      </c>
      <c r="J45" s="9"/>
      <c r="L45" s="10">
        <f t="shared" si="5"/>
        <v>0</v>
      </c>
    </row>
    <row r="46" spans="1:12" x14ac:dyDescent="0.3">
      <c r="A46" s="2"/>
      <c r="C46" s="10">
        <f t="shared" si="4"/>
        <v>0</v>
      </c>
      <c r="J46" s="2"/>
      <c r="L46" s="10">
        <f t="shared" si="5"/>
        <v>0</v>
      </c>
    </row>
    <row r="47" spans="1:12" x14ac:dyDescent="0.3">
      <c r="A47" s="2"/>
      <c r="C47" s="10">
        <f t="shared" si="4"/>
        <v>0</v>
      </c>
      <c r="J47" s="2"/>
      <c r="L47" s="10">
        <f t="shared" si="5"/>
        <v>0</v>
      </c>
    </row>
    <row r="48" spans="1:12" x14ac:dyDescent="0.3">
      <c r="A48" s="2"/>
      <c r="C48" s="10">
        <f t="shared" si="4"/>
        <v>0</v>
      </c>
      <c r="J48" s="2"/>
      <c r="L48" s="10">
        <f t="shared" si="5"/>
        <v>0</v>
      </c>
    </row>
    <row r="49" spans="1:12" x14ac:dyDescent="0.3">
      <c r="A49" s="2"/>
      <c r="B49" s="11" t="s">
        <v>0</v>
      </c>
      <c r="C49" s="12">
        <f>SUM(C30:C48)</f>
        <v>27.920000000000005</v>
      </c>
      <c r="J49" s="2"/>
      <c r="K49" s="11" t="s">
        <v>0</v>
      </c>
      <c r="L49" s="12">
        <f>SUM(L30:L48)</f>
        <v>0</v>
      </c>
    </row>
    <row r="50" spans="1:12" x14ac:dyDescent="0.3">
      <c r="A50" s="2"/>
      <c r="B50" s="11"/>
      <c r="C50" s="12"/>
      <c r="J50" s="2"/>
      <c r="K50" s="11"/>
      <c r="L50" s="12"/>
    </row>
    <row r="51" spans="1:12" x14ac:dyDescent="0.3">
      <c r="A51" s="2"/>
      <c r="C51" s="10"/>
      <c r="J51" s="2"/>
      <c r="L51" s="10"/>
    </row>
    <row r="52" spans="1:12" x14ac:dyDescent="0.3">
      <c r="A52" s="15" t="s">
        <v>27</v>
      </c>
      <c r="C52" s="10"/>
      <c r="J52" s="15" t="s">
        <v>27</v>
      </c>
      <c r="L52" s="10"/>
    </row>
    <row r="53" spans="1:12" x14ac:dyDescent="0.3">
      <c r="A53" s="2"/>
      <c r="B53" t="s">
        <v>1</v>
      </c>
      <c r="C53" s="10" t="s">
        <v>50</v>
      </c>
      <c r="J53" s="2"/>
      <c r="K53" t="s">
        <v>1</v>
      </c>
      <c r="L53" s="10" t="s">
        <v>50</v>
      </c>
    </row>
    <row r="54" spans="1:12" x14ac:dyDescent="0.3">
      <c r="A54" s="2"/>
      <c r="C54" s="10">
        <f>B54*2</f>
        <v>0</v>
      </c>
      <c r="J54" s="2"/>
      <c r="L54" s="10">
        <f>K54*2</f>
        <v>0</v>
      </c>
    </row>
    <row r="55" spans="1:12" x14ac:dyDescent="0.3">
      <c r="A55" s="2"/>
      <c r="C55" s="10">
        <f t="shared" ref="C55:C61" si="6">B55*2</f>
        <v>0</v>
      </c>
      <c r="J55" s="2"/>
      <c r="L55" s="10">
        <f t="shared" ref="L55:L61" si="7">K55*2</f>
        <v>0</v>
      </c>
    </row>
    <row r="56" spans="1:12" x14ac:dyDescent="0.3">
      <c r="A56" s="2"/>
      <c r="C56" s="10">
        <f t="shared" si="6"/>
        <v>0</v>
      </c>
      <c r="J56" s="2"/>
      <c r="L56" s="10">
        <f t="shared" si="7"/>
        <v>0</v>
      </c>
    </row>
    <row r="57" spans="1:12" x14ac:dyDescent="0.3">
      <c r="A57" s="2"/>
      <c r="C57" s="10">
        <f t="shared" si="6"/>
        <v>0</v>
      </c>
      <c r="J57" s="2"/>
      <c r="L57" s="10">
        <f t="shared" si="7"/>
        <v>0</v>
      </c>
    </row>
    <row r="58" spans="1:12" x14ac:dyDescent="0.3">
      <c r="A58" s="2"/>
      <c r="C58" s="10">
        <f t="shared" si="6"/>
        <v>0</v>
      </c>
      <c r="J58" s="2"/>
      <c r="L58" s="10">
        <f t="shared" si="7"/>
        <v>0</v>
      </c>
    </row>
    <row r="59" spans="1:12" x14ac:dyDescent="0.3">
      <c r="A59" s="2"/>
      <c r="C59" s="10">
        <f t="shared" si="6"/>
        <v>0</v>
      </c>
      <c r="J59" s="2"/>
      <c r="L59" s="10">
        <f t="shared" si="7"/>
        <v>0</v>
      </c>
    </row>
    <row r="60" spans="1:12" x14ac:dyDescent="0.3">
      <c r="A60" s="2"/>
      <c r="C60" s="10">
        <f t="shared" si="6"/>
        <v>0</v>
      </c>
      <c r="J60" s="2"/>
      <c r="L60" s="10">
        <f t="shared" si="7"/>
        <v>0</v>
      </c>
    </row>
    <row r="61" spans="1:12" x14ac:dyDescent="0.3">
      <c r="A61" s="2"/>
      <c r="C61" s="10">
        <f t="shared" si="6"/>
        <v>0</v>
      </c>
      <c r="J61" s="2"/>
      <c r="L61" s="10">
        <f t="shared" si="7"/>
        <v>0</v>
      </c>
    </row>
    <row r="62" spans="1:12" x14ac:dyDescent="0.3">
      <c r="A62" s="2"/>
      <c r="B62" s="11" t="s">
        <v>0</v>
      </c>
      <c r="C62" s="12">
        <f>SUM(C54:C61)</f>
        <v>0</v>
      </c>
      <c r="J62" s="2"/>
      <c r="K62" s="11" t="s">
        <v>0</v>
      </c>
      <c r="L62" s="12">
        <f>SUM(L54:L61)</f>
        <v>0</v>
      </c>
    </row>
    <row r="63" spans="1:12" x14ac:dyDescent="0.3">
      <c r="A63" s="2"/>
      <c r="C63" s="10"/>
      <c r="J63" s="2"/>
      <c r="L63" s="10"/>
    </row>
    <row r="64" spans="1:12" x14ac:dyDescent="0.3">
      <c r="A64" s="2"/>
      <c r="C64" s="10"/>
      <c r="J64" s="2"/>
      <c r="L64" s="10"/>
    </row>
    <row r="65" spans="1:12" x14ac:dyDescent="0.3">
      <c r="A65" s="15" t="s">
        <v>28</v>
      </c>
      <c r="C65" s="10"/>
      <c r="J65" s="15" t="s">
        <v>28</v>
      </c>
      <c r="L65" s="10"/>
    </row>
    <row r="66" spans="1:12" x14ac:dyDescent="0.3">
      <c r="A66" s="2"/>
      <c r="B66" t="s">
        <v>1</v>
      </c>
      <c r="C66" s="10" t="s">
        <v>50</v>
      </c>
      <c r="J66" s="2"/>
      <c r="K66" t="s">
        <v>1</v>
      </c>
      <c r="L66" s="10" t="s">
        <v>50</v>
      </c>
    </row>
    <row r="67" spans="1:12" x14ac:dyDescent="0.3">
      <c r="A67" s="2"/>
      <c r="B67" s="50">
        <v>6.25</v>
      </c>
      <c r="C67" s="10">
        <f t="shared" ref="C67:C73" si="8">B67*0.5625</f>
        <v>3.515625</v>
      </c>
      <c r="J67" s="2"/>
      <c r="K67" s="50">
        <v>0.08</v>
      </c>
      <c r="L67" s="10">
        <f>K67*0.5625</f>
        <v>4.4999999999999998E-2</v>
      </c>
    </row>
    <row r="68" spans="1:12" x14ac:dyDescent="0.3">
      <c r="A68" s="2"/>
      <c r="B68" s="50">
        <v>0.5</v>
      </c>
      <c r="C68" s="10">
        <f t="shared" si="8"/>
        <v>0.28125</v>
      </c>
      <c r="J68" s="2"/>
      <c r="K68" s="50">
        <v>1.1399999999999999</v>
      </c>
      <c r="L68" s="10">
        <f t="shared" ref="L68:L83" si="9">K68*0.5625</f>
        <v>0.64124999999999999</v>
      </c>
    </row>
    <row r="69" spans="1:12" x14ac:dyDescent="0.3">
      <c r="A69" s="2"/>
      <c r="B69" s="50">
        <v>0.08</v>
      </c>
      <c r="C69" s="10">
        <f t="shared" si="8"/>
        <v>4.4999999999999998E-2</v>
      </c>
      <c r="J69" s="2"/>
      <c r="K69" s="50">
        <v>1.26</v>
      </c>
      <c r="L69" s="10">
        <f t="shared" si="9"/>
        <v>0.70874999999999999</v>
      </c>
    </row>
    <row r="70" spans="1:12" x14ac:dyDescent="0.3">
      <c r="A70" s="2"/>
      <c r="B70" s="50">
        <v>0.42499999999999999</v>
      </c>
      <c r="C70" s="10">
        <f t="shared" si="8"/>
        <v>0.23906249999999998</v>
      </c>
      <c r="J70" s="2"/>
      <c r="K70" s="50">
        <v>0.55000000000000004</v>
      </c>
      <c r="L70" s="10">
        <f t="shared" si="9"/>
        <v>0.30937500000000001</v>
      </c>
    </row>
    <row r="71" spans="1:12" x14ac:dyDescent="0.3">
      <c r="A71" s="2"/>
      <c r="B71" s="50">
        <v>0.25</v>
      </c>
      <c r="C71" s="10">
        <f t="shared" si="8"/>
        <v>0.140625</v>
      </c>
      <c r="J71" s="2"/>
      <c r="K71" s="50">
        <v>0.62</v>
      </c>
      <c r="L71" s="10">
        <f t="shared" si="9"/>
        <v>0.34875</v>
      </c>
    </row>
    <row r="72" spans="1:12" x14ac:dyDescent="0.3">
      <c r="A72" s="2"/>
      <c r="B72" s="50">
        <v>5.15</v>
      </c>
      <c r="C72" s="10">
        <f t="shared" si="8"/>
        <v>2.8968750000000001</v>
      </c>
      <c r="J72" s="2"/>
      <c r="K72" s="50">
        <v>1.9</v>
      </c>
      <c r="L72" s="10">
        <f t="shared" si="9"/>
        <v>1.0687499999999999</v>
      </c>
    </row>
    <row r="73" spans="1:12" x14ac:dyDescent="0.3">
      <c r="A73" s="2"/>
      <c r="B73" s="50">
        <v>2.5</v>
      </c>
      <c r="C73" s="10">
        <f t="shared" si="8"/>
        <v>1.40625</v>
      </c>
      <c r="J73" s="2"/>
      <c r="K73" s="50">
        <v>14.8</v>
      </c>
      <c r="L73" s="10">
        <f t="shared" si="9"/>
        <v>8.3250000000000011</v>
      </c>
    </row>
    <row r="74" spans="1:12" x14ac:dyDescent="0.3">
      <c r="A74" s="2"/>
      <c r="C74" s="10">
        <f t="shared" ref="C74:C83" si="10">B74*0.5625</f>
        <v>0</v>
      </c>
      <c r="J74" s="2"/>
      <c r="K74" s="50">
        <v>1.9</v>
      </c>
      <c r="L74" s="10">
        <f t="shared" si="9"/>
        <v>1.0687499999999999</v>
      </c>
    </row>
    <row r="75" spans="1:12" x14ac:dyDescent="0.3">
      <c r="A75" s="2"/>
      <c r="C75" s="10">
        <f t="shared" si="10"/>
        <v>0</v>
      </c>
      <c r="J75" s="2"/>
      <c r="K75" s="50">
        <v>1.9</v>
      </c>
      <c r="L75" s="10">
        <f t="shared" si="9"/>
        <v>1.0687499999999999</v>
      </c>
    </row>
    <row r="76" spans="1:12" x14ac:dyDescent="0.3">
      <c r="A76" s="2"/>
      <c r="C76" s="10">
        <f t="shared" si="10"/>
        <v>0</v>
      </c>
      <c r="J76" s="2"/>
      <c r="K76" s="50">
        <v>1.9</v>
      </c>
      <c r="L76" s="10">
        <f t="shared" si="9"/>
        <v>1.0687499999999999</v>
      </c>
    </row>
    <row r="77" spans="1:12" x14ac:dyDescent="0.3">
      <c r="A77" s="2"/>
      <c r="C77" s="10">
        <f t="shared" si="10"/>
        <v>0</v>
      </c>
      <c r="J77" s="2"/>
      <c r="K77" s="50">
        <v>1.9</v>
      </c>
      <c r="L77" s="10">
        <f t="shared" si="9"/>
        <v>1.0687499999999999</v>
      </c>
    </row>
    <row r="78" spans="1:12" x14ac:dyDescent="0.3">
      <c r="A78" s="2"/>
      <c r="C78" s="10">
        <f t="shared" si="10"/>
        <v>0</v>
      </c>
      <c r="J78" s="2"/>
      <c r="K78" s="50">
        <v>5.6</v>
      </c>
      <c r="L78" s="10">
        <f t="shared" si="9"/>
        <v>3.15</v>
      </c>
    </row>
    <row r="79" spans="1:12" x14ac:dyDescent="0.3">
      <c r="A79" s="2"/>
      <c r="C79" s="10">
        <f t="shared" si="10"/>
        <v>0</v>
      </c>
      <c r="J79" s="2"/>
      <c r="K79" s="50">
        <v>5.9</v>
      </c>
      <c r="L79" s="10">
        <f t="shared" si="9"/>
        <v>3.3187500000000001</v>
      </c>
    </row>
    <row r="80" spans="1:12" x14ac:dyDescent="0.3">
      <c r="A80" s="2"/>
      <c r="C80" s="10">
        <f t="shared" si="10"/>
        <v>0</v>
      </c>
      <c r="J80" s="2"/>
      <c r="K80" s="50">
        <v>0.7</v>
      </c>
      <c r="L80" s="10">
        <f t="shared" si="9"/>
        <v>0.39374999999999999</v>
      </c>
    </row>
    <row r="81" spans="1:12" x14ac:dyDescent="0.3">
      <c r="A81" s="2"/>
      <c r="C81" s="10">
        <f t="shared" si="10"/>
        <v>0</v>
      </c>
      <c r="J81" s="2"/>
      <c r="K81" s="50">
        <v>0.7</v>
      </c>
      <c r="L81" s="10">
        <f t="shared" si="9"/>
        <v>0.39374999999999999</v>
      </c>
    </row>
    <row r="82" spans="1:12" x14ac:dyDescent="0.3">
      <c r="A82" s="2"/>
      <c r="C82" s="10">
        <f t="shared" si="10"/>
        <v>0</v>
      </c>
      <c r="J82" s="2"/>
      <c r="K82" s="50"/>
      <c r="L82" s="10">
        <f t="shared" si="9"/>
        <v>0</v>
      </c>
    </row>
    <row r="83" spans="1:12" x14ac:dyDescent="0.3">
      <c r="A83" s="2"/>
      <c r="C83" s="10">
        <f t="shared" si="10"/>
        <v>0</v>
      </c>
      <c r="J83" s="2"/>
      <c r="K83" s="50"/>
      <c r="L83" s="10">
        <f t="shared" si="9"/>
        <v>0</v>
      </c>
    </row>
    <row r="84" spans="1:12" x14ac:dyDescent="0.3">
      <c r="A84" s="2"/>
      <c r="B84" s="11" t="s">
        <v>0</v>
      </c>
      <c r="C84" s="12">
        <f>SUM(C67:C81)</f>
        <v>8.5246875000000006</v>
      </c>
      <c r="J84" s="2"/>
      <c r="K84" s="11" t="s">
        <v>0</v>
      </c>
      <c r="L84" s="12">
        <f>SUM(L67:L81)</f>
        <v>22.978125000000002</v>
      </c>
    </row>
    <row r="85" spans="1:12" x14ac:dyDescent="0.3">
      <c r="A85" s="2"/>
      <c r="C85" s="10"/>
      <c r="J85" s="2"/>
      <c r="L85" s="10"/>
    </row>
    <row r="86" spans="1:12" x14ac:dyDescent="0.3">
      <c r="A86" s="2"/>
      <c r="C86" s="10"/>
      <c r="J86" s="2"/>
      <c r="L86" s="10"/>
    </row>
    <row r="87" spans="1:12" x14ac:dyDescent="0.3">
      <c r="A87" s="15" t="s">
        <v>29</v>
      </c>
      <c r="C87" s="10"/>
      <c r="J87" s="15" t="s">
        <v>29</v>
      </c>
      <c r="L87" s="10"/>
    </row>
    <row r="88" spans="1:12" x14ac:dyDescent="0.3">
      <c r="A88" s="2"/>
      <c r="B88" t="s">
        <v>1</v>
      </c>
      <c r="C88" s="10" t="s">
        <v>50</v>
      </c>
      <c r="J88" s="2"/>
      <c r="K88" t="s">
        <v>1</v>
      </c>
      <c r="L88" s="10" t="s">
        <v>50</v>
      </c>
    </row>
    <row r="89" spans="1:12" x14ac:dyDescent="0.3">
      <c r="A89" s="2"/>
      <c r="B89">
        <v>6.25</v>
      </c>
      <c r="C89" s="10">
        <f t="shared" ref="C89:C95" si="11">B89*0.15</f>
        <v>0.9375</v>
      </c>
      <c r="J89" s="2"/>
      <c r="K89" s="49">
        <v>0.08</v>
      </c>
      <c r="L89" s="10">
        <f>K89*0.15</f>
        <v>1.2E-2</v>
      </c>
    </row>
    <row r="90" spans="1:12" x14ac:dyDescent="0.3">
      <c r="A90" s="2"/>
      <c r="B90">
        <v>0.5</v>
      </c>
      <c r="C90" s="10">
        <f t="shared" si="11"/>
        <v>7.4999999999999997E-2</v>
      </c>
      <c r="J90" s="2"/>
      <c r="K90">
        <v>1.1399999999999999</v>
      </c>
      <c r="L90" s="10">
        <f t="shared" ref="L90:L105" si="12">K90*0.15</f>
        <v>0.17099999999999999</v>
      </c>
    </row>
    <row r="91" spans="1:12" x14ac:dyDescent="0.3">
      <c r="A91" s="2"/>
      <c r="B91">
        <v>0.08</v>
      </c>
      <c r="C91" s="10">
        <f t="shared" si="11"/>
        <v>1.2E-2</v>
      </c>
      <c r="J91" s="2"/>
      <c r="K91">
        <v>1.26</v>
      </c>
      <c r="L91" s="10">
        <f t="shared" si="12"/>
        <v>0.189</v>
      </c>
    </row>
    <row r="92" spans="1:12" x14ac:dyDescent="0.3">
      <c r="A92" s="2"/>
      <c r="B92">
        <v>0.42499999999999999</v>
      </c>
      <c r="C92" s="10">
        <f t="shared" si="11"/>
        <v>6.3750000000000001E-2</v>
      </c>
      <c r="J92" s="2"/>
      <c r="K92">
        <v>0.55000000000000004</v>
      </c>
      <c r="L92" s="10">
        <f t="shared" si="12"/>
        <v>8.2500000000000004E-2</v>
      </c>
    </row>
    <row r="93" spans="1:12" x14ac:dyDescent="0.3">
      <c r="A93" s="2"/>
      <c r="B93">
        <v>0.25</v>
      </c>
      <c r="C93" s="10">
        <f t="shared" si="11"/>
        <v>3.7499999999999999E-2</v>
      </c>
      <c r="J93" s="2"/>
      <c r="K93">
        <v>0.62</v>
      </c>
      <c r="L93" s="10">
        <f t="shared" si="12"/>
        <v>9.2999999999999999E-2</v>
      </c>
    </row>
    <row r="94" spans="1:12" x14ac:dyDescent="0.3">
      <c r="A94" s="2"/>
      <c r="B94">
        <v>5.15</v>
      </c>
      <c r="C94" s="10">
        <f t="shared" si="11"/>
        <v>0.77250000000000008</v>
      </c>
      <c r="J94" s="2"/>
      <c r="K94">
        <v>1.9</v>
      </c>
      <c r="L94" s="10">
        <f t="shared" si="12"/>
        <v>0.28499999999999998</v>
      </c>
    </row>
    <row r="95" spans="1:12" x14ac:dyDescent="0.3">
      <c r="A95" s="2"/>
      <c r="B95">
        <v>2.5</v>
      </c>
      <c r="C95" s="10">
        <f t="shared" si="11"/>
        <v>0.375</v>
      </c>
      <c r="J95" s="2"/>
      <c r="K95">
        <v>14.8</v>
      </c>
      <c r="L95" s="10">
        <f t="shared" si="12"/>
        <v>2.2200000000000002</v>
      </c>
    </row>
    <row r="96" spans="1:12" x14ac:dyDescent="0.3">
      <c r="A96" s="2"/>
      <c r="C96" s="10">
        <f t="shared" ref="C96:C105" si="13">B96*0.15</f>
        <v>0</v>
      </c>
      <c r="J96" s="2"/>
      <c r="K96">
        <v>1.9</v>
      </c>
      <c r="L96" s="10">
        <f t="shared" si="12"/>
        <v>0.28499999999999998</v>
      </c>
    </row>
    <row r="97" spans="1:12" x14ac:dyDescent="0.3">
      <c r="A97" s="2"/>
      <c r="C97" s="10">
        <f t="shared" si="13"/>
        <v>0</v>
      </c>
      <c r="J97" s="2"/>
      <c r="K97">
        <v>1.9</v>
      </c>
      <c r="L97" s="10">
        <f t="shared" si="12"/>
        <v>0.28499999999999998</v>
      </c>
    </row>
    <row r="98" spans="1:12" x14ac:dyDescent="0.3">
      <c r="A98" s="2"/>
      <c r="C98" s="10">
        <f t="shared" si="13"/>
        <v>0</v>
      </c>
      <c r="J98" s="2"/>
      <c r="K98">
        <v>1.9</v>
      </c>
      <c r="L98" s="10">
        <f t="shared" si="12"/>
        <v>0.28499999999999998</v>
      </c>
    </row>
    <row r="99" spans="1:12" x14ac:dyDescent="0.3">
      <c r="A99" s="2"/>
      <c r="C99" s="10">
        <f t="shared" si="13"/>
        <v>0</v>
      </c>
      <c r="J99" s="2"/>
      <c r="K99">
        <v>1.9</v>
      </c>
      <c r="L99" s="10">
        <f t="shared" si="12"/>
        <v>0.28499999999999998</v>
      </c>
    </row>
    <row r="100" spans="1:12" x14ac:dyDescent="0.3">
      <c r="A100" s="2"/>
      <c r="C100" s="10">
        <f t="shared" si="13"/>
        <v>0</v>
      </c>
      <c r="J100" s="2"/>
      <c r="K100">
        <v>5.6</v>
      </c>
      <c r="L100" s="10">
        <f t="shared" si="12"/>
        <v>0.84</v>
      </c>
    </row>
    <row r="101" spans="1:12" x14ac:dyDescent="0.3">
      <c r="A101" s="2"/>
      <c r="C101" s="10">
        <f t="shared" si="13"/>
        <v>0</v>
      </c>
      <c r="J101" s="2"/>
      <c r="K101">
        <v>5.9</v>
      </c>
      <c r="L101" s="10">
        <f t="shared" si="12"/>
        <v>0.88500000000000001</v>
      </c>
    </row>
    <row r="102" spans="1:12" x14ac:dyDescent="0.3">
      <c r="A102" s="2"/>
      <c r="C102" s="10">
        <f t="shared" si="13"/>
        <v>0</v>
      </c>
      <c r="J102" s="2"/>
      <c r="K102">
        <v>0.7</v>
      </c>
      <c r="L102" s="10">
        <f t="shared" si="12"/>
        <v>0.105</v>
      </c>
    </row>
    <row r="103" spans="1:12" x14ac:dyDescent="0.3">
      <c r="A103" s="2"/>
      <c r="C103" s="10">
        <f t="shared" si="13"/>
        <v>0</v>
      </c>
      <c r="J103" s="2"/>
      <c r="K103">
        <v>0.7</v>
      </c>
      <c r="L103" s="10">
        <f t="shared" si="12"/>
        <v>0.105</v>
      </c>
    </row>
    <row r="104" spans="1:12" x14ac:dyDescent="0.3">
      <c r="A104" s="2"/>
      <c r="C104" s="10">
        <f t="shared" si="13"/>
        <v>0</v>
      </c>
      <c r="J104" s="2"/>
      <c r="L104" s="10">
        <f t="shared" si="12"/>
        <v>0</v>
      </c>
    </row>
    <row r="105" spans="1:12" x14ac:dyDescent="0.3">
      <c r="A105" s="2"/>
      <c r="C105" s="10">
        <f t="shared" si="13"/>
        <v>0</v>
      </c>
      <c r="J105" s="2"/>
      <c r="L105" s="10">
        <f t="shared" si="12"/>
        <v>0</v>
      </c>
    </row>
    <row r="106" spans="1:12" x14ac:dyDescent="0.3">
      <c r="A106" s="2"/>
      <c r="B106" s="11" t="s">
        <v>0</v>
      </c>
      <c r="C106" s="12">
        <f>SUM(C89:C105)</f>
        <v>2.27325</v>
      </c>
      <c r="J106" s="2"/>
      <c r="K106" s="11" t="s">
        <v>0</v>
      </c>
      <c r="L106" s="12">
        <f>SUM(L89:L105)</f>
        <v>6.1275000000000013</v>
      </c>
    </row>
    <row r="107" spans="1:12" x14ac:dyDescent="0.3">
      <c r="A107" s="2"/>
      <c r="B107" s="11"/>
      <c r="C107" s="12"/>
      <c r="J107" s="2"/>
      <c r="K107" s="11"/>
      <c r="L107" s="12"/>
    </row>
    <row r="108" spans="1:12" x14ac:dyDescent="0.3">
      <c r="A108" s="2"/>
      <c r="B108" s="11"/>
      <c r="C108" s="12"/>
      <c r="J108" s="2"/>
      <c r="K108" s="11"/>
      <c r="L108" s="12"/>
    </row>
    <row r="109" spans="1:12" x14ac:dyDescent="0.3">
      <c r="A109" s="19" t="s">
        <v>36</v>
      </c>
      <c r="B109" s="11"/>
      <c r="C109" s="12"/>
      <c r="J109" s="19" t="s">
        <v>36</v>
      </c>
      <c r="K109" s="11"/>
      <c r="L109" s="12"/>
    </row>
    <row r="110" spans="1:12" x14ac:dyDescent="0.3">
      <c r="A110" s="2"/>
      <c r="B110" t="s">
        <v>1</v>
      </c>
      <c r="C110" s="10" t="s">
        <v>50</v>
      </c>
      <c r="J110" s="2"/>
      <c r="K110" t="s">
        <v>1</v>
      </c>
      <c r="L110" s="10" t="s">
        <v>50</v>
      </c>
    </row>
    <row r="111" spans="1:12" x14ac:dyDescent="0.3">
      <c r="A111" s="2"/>
      <c r="B111" s="11"/>
      <c r="C111" s="10">
        <v>1.83</v>
      </c>
      <c r="J111" s="2"/>
      <c r="K111" s="11"/>
      <c r="L111" s="10">
        <f>K111*0.6</f>
        <v>0</v>
      </c>
    </row>
    <row r="112" spans="1:12" x14ac:dyDescent="0.3">
      <c r="A112" s="2"/>
      <c r="B112" s="11"/>
      <c r="C112" s="10">
        <v>0.16</v>
      </c>
      <c r="J112" s="2"/>
      <c r="K112" s="11"/>
      <c r="L112" s="10">
        <f t="shared" ref="L112:L120" si="14">K112*0.6</f>
        <v>0</v>
      </c>
    </row>
    <row r="113" spans="1:12" x14ac:dyDescent="0.3">
      <c r="A113" s="2"/>
      <c r="B113" s="11"/>
      <c r="C113" s="10">
        <v>0.08</v>
      </c>
      <c r="J113" s="2"/>
      <c r="K113" s="11"/>
      <c r="L113" s="10">
        <f t="shared" si="14"/>
        <v>0</v>
      </c>
    </row>
    <row r="114" spans="1:12" x14ac:dyDescent="0.3">
      <c r="A114" s="2"/>
      <c r="B114" s="11"/>
      <c r="C114" s="10">
        <v>0.13800000000000001</v>
      </c>
      <c r="J114" s="2"/>
      <c r="K114" s="11"/>
      <c r="L114" s="10">
        <f t="shared" si="14"/>
        <v>0</v>
      </c>
    </row>
    <row r="115" spans="1:12" x14ac:dyDescent="0.3">
      <c r="A115" s="2"/>
      <c r="B115" s="11"/>
      <c r="C115" s="10">
        <v>7.8E-2</v>
      </c>
      <c r="J115" s="2"/>
      <c r="K115" s="11"/>
      <c r="L115" s="10">
        <f t="shared" si="14"/>
        <v>0</v>
      </c>
    </row>
    <row r="116" spans="1:12" x14ac:dyDescent="0.3">
      <c r="A116" s="2"/>
      <c r="B116" s="11"/>
      <c r="C116" s="10">
        <v>1.61</v>
      </c>
      <c r="J116" s="2"/>
      <c r="K116" s="11"/>
      <c r="L116" s="10">
        <f t="shared" si="14"/>
        <v>0</v>
      </c>
    </row>
    <row r="117" spans="1:12" x14ac:dyDescent="0.3">
      <c r="A117" s="2"/>
      <c r="C117" s="10">
        <v>0.78</v>
      </c>
      <c r="J117" s="2"/>
      <c r="L117" s="10">
        <f t="shared" si="14"/>
        <v>0</v>
      </c>
    </row>
    <row r="118" spans="1:12" x14ac:dyDescent="0.3">
      <c r="A118" s="2"/>
      <c r="C118" s="10">
        <f t="shared" ref="C118:C120" si="15">B118*0.6</f>
        <v>0</v>
      </c>
      <c r="J118" s="2"/>
      <c r="L118" s="10">
        <f t="shared" si="14"/>
        <v>0</v>
      </c>
    </row>
    <row r="119" spans="1:12" x14ac:dyDescent="0.3">
      <c r="A119" s="2"/>
      <c r="C119" s="10">
        <f t="shared" si="15"/>
        <v>0</v>
      </c>
      <c r="J119" s="2"/>
      <c r="L119" s="10">
        <f t="shared" si="14"/>
        <v>0</v>
      </c>
    </row>
    <row r="120" spans="1:12" x14ac:dyDescent="0.3">
      <c r="A120" s="2"/>
      <c r="C120" s="10">
        <f t="shared" si="15"/>
        <v>0</v>
      </c>
      <c r="J120" s="2"/>
      <c r="L120" s="10">
        <f t="shared" si="14"/>
        <v>0</v>
      </c>
    </row>
    <row r="121" spans="1:12" x14ac:dyDescent="0.3">
      <c r="A121" s="2"/>
      <c r="B121" s="11" t="s">
        <v>0</v>
      </c>
      <c r="C121" s="12">
        <f>SUM(C111:C120)</f>
        <v>4.6760000000000002</v>
      </c>
      <c r="J121" s="2"/>
      <c r="K121" s="11" t="s">
        <v>0</v>
      </c>
      <c r="L121" s="12">
        <f>SUM(L111:L120)</f>
        <v>0</v>
      </c>
    </row>
    <row r="122" spans="1:12" x14ac:dyDescent="0.3">
      <c r="A122" s="2"/>
      <c r="B122" s="11"/>
      <c r="C122" s="12"/>
      <c r="J122" s="2"/>
      <c r="K122" s="11"/>
      <c r="L122" s="12"/>
    </row>
    <row r="123" spans="1:12" x14ac:dyDescent="0.3">
      <c r="A123" s="2"/>
      <c r="C123" s="10"/>
      <c r="J123" s="2"/>
      <c r="L123" s="10"/>
    </row>
    <row r="124" spans="1:12" x14ac:dyDescent="0.3">
      <c r="A124" s="15" t="s">
        <v>30</v>
      </c>
      <c r="C124" s="10"/>
      <c r="J124" s="15" t="s">
        <v>30</v>
      </c>
      <c r="L124" s="10"/>
    </row>
    <row r="125" spans="1:12" x14ac:dyDescent="0.3">
      <c r="A125" s="2"/>
      <c r="B125" t="s">
        <v>1</v>
      </c>
      <c r="C125" s="10" t="s">
        <v>50</v>
      </c>
      <c r="J125" s="2"/>
      <c r="K125" t="s">
        <v>1</v>
      </c>
      <c r="L125" s="10" t="s">
        <v>50</v>
      </c>
    </row>
    <row r="126" spans="1:12" x14ac:dyDescent="0.3">
      <c r="A126" s="2"/>
      <c r="C126" s="10">
        <f>B126*4</f>
        <v>0</v>
      </c>
      <c r="J126" s="2"/>
      <c r="L126" s="10">
        <f>K126*4</f>
        <v>0</v>
      </c>
    </row>
    <row r="127" spans="1:12" x14ac:dyDescent="0.3">
      <c r="A127" s="2"/>
      <c r="C127" s="10">
        <f t="shared" ref="C127:C133" si="16">B127*4</f>
        <v>0</v>
      </c>
      <c r="J127" s="2"/>
      <c r="L127" s="10">
        <f t="shared" ref="L127:L133" si="17">K127*4</f>
        <v>0</v>
      </c>
    </row>
    <row r="128" spans="1:12" x14ac:dyDescent="0.3">
      <c r="A128" s="2"/>
      <c r="C128" s="10">
        <f t="shared" si="16"/>
        <v>0</v>
      </c>
      <c r="J128" s="2"/>
      <c r="L128" s="10">
        <f t="shared" si="17"/>
        <v>0</v>
      </c>
    </row>
    <row r="129" spans="1:12" x14ac:dyDescent="0.3">
      <c r="A129" s="2"/>
      <c r="C129" s="10">
        <f t="shared" si="16"/>
        <v>0</v>
      </c>
      <c r="J129" s="2"/>
      <c r="L129" s="10">
        <f t="shared" si="17"/>
        <v>0</v>
      </c>
    </row>
    <row r="130" spans="1:12" x14ac:dyDescent="0.3">
      <c r="A130" s="2"/>
      <c r="C130" s="10">
        <f t="shared" si="16"/>
        <v>0</v>
      </c>
      <c r="J130" s="2"/>
      <c r="L130" s="10">
        <f t="shared" si="17"/>
        <v>0</v>
      </c>
    </row>
    <row r="131" spans="1:12" x14ac:dyDescent="0.3">
      <c r="A131" s="2"/>
      <c r="C131" s="10">
        <f t="shared" si="16"/>
        <v>0</v>
      </c>
      <c r="J131" s="2"/>
      <c r="L131" s="10">
        <f t="shared" si="17"/>
        <v>0</v>
      </c>
    </row>
    <row r="132" spans="1:12" x14ac:dyDescent="0.3">
      <c r="A132" s="2"/>
      <c r="C132" s="10">
        <f t="shared" si="16"/>
        <v>0</v>
      </c>
      <c r="J132" s="2"/>
      <c r="L132" s="10">
        <f t="shared" si="17"/>
        <v>0</v>
      </c>
    </row>
    <row r="133" spans="1:12" x14ac:dyDescent="0.3">
      <c r="A133" s="2"/>
      <c r="C133" s="10">
        <f t="shared" si="16"/>
        <v>0</v>
      </c>
      <c r="J133" s="2"/>
      <c r="L133" s="10">
        <f t="shared" si="17"/>
        <v>0</v>
      </c>
    </row>
    <row r="134" spans="1:12" x14ac:dyDescent="0.3">
      <c r="A134" s="2"/>
      <c r="B134" s="11" t="s">
        <v>0</v>
      </c>
      <c r="C134" s="12">
        <f>SUM(C126:C133)</f>
        <v>0</v>
      </c>
      <c r="J134" s="2"/>
      <c r="K134" s="11" t="s">
        <v>0</v>
      </c>
      <c r="L134" s="12">
        <f>SUM(L126:L133)</f>
        <v>0</v>
      </c>
    </row>
    <row r="135" spans="1:12" x14ac:dyDescent="0.3">
      <c r="A135" s="2"/>
      <c r="C135" s="10"/>
      <c r="J135" s="2"/>
      <c r="L135" s="10"/>
    </row>
    <row r="136" spans="1:12" x14ac:dyDescent="0.3">
      <c r="A136" s="2"/>
      <c r="C136" s="10"/>
      <c r="J136" s="2"/>
      <c r="L136" s="10"/>
    </row>
    <row r="137" spans="1:12" x14ac:dyDescent="0.3">
      <c r="A137" s="16" t="s">
        <v>31</v>
      </c>
      <c r="C137" s="10"/>
      <c r="J137" s="16" t="s">
        <v>31</v>
      </c>
      <c r="L137" s="10"/>
    </row>
    <row r="138" spans="1:12" x14ac:dyDescent="0.3">
      <c r="A138" s="2"/>
      <c r="B138" t="s">
        <v>1</v>
      </c>
      <c r="C138" s="10" t="s">
        <v>50</v>
      </c>
      <c r="J138" s="2"/>
      <c r="K138" t="s">
        <v>1</v>
      </c>
      <c r="L138" s="10" t="s">
        <v>50</v>
      </c>
    </row>
    <row r="139" spans="1:12" x14ac:dyDescent="0.3">
      <c r="A139" s="2"/>
      <c r="C139" s="10">
        <f>B139*4.22</f>
        <v>0</v>
      </c>
      <c r="J139" s="2"/>
      <c r="L139" s="10">
        <f>K139*4.22</f>
        <v>0</v>
      </c>
    </row>
    <row r="140" spans="1:12" x14ac:dyDescent="0.3">
      <c r="A140" s="2"/>
      <c r="C140" s="10">
        <f t="shared" ref="C140:C146" si="18">B140*4.22</f>
        <v>0</v>
      </c>
      <c r="J140" s="2"/>
      <c r="L140" s="10">
        <f t="shared" ref="L140:L146" si="19">K140*4.22</f>
        <v>0</v>
      </c>
    </row>
    <row r="141" spans="1:12" x14ac:dyDescent="0.3">
      <c r="A141" s="2"/>
      <c r="C141" s="10">
        <f t="shared" si="18"/>
        <v>0</v>
      </c>
      <c r="J141" s="2"/>
      <c r="L141" s="10">
        <f t="shared" si="19"/>
        <v>0</v>
      </c>
    </row>
    <row r="142" spans="1:12" x14ac:dyDescent="0.3">
      <c r="A142" s="2"/>
      <c r="C142" s="10">
        <f t="shared" si="18"/>
        <v>0</v>
      </c>
      <c r="J142" s="2"/>
      <c r="L142" s="10">
        <f t="shared" si="19"/>
        <v>0</v>
      </c>
    </row>
    <row r="143" spans="1:12" x14ac:dyDescent="0.3">
      <c r="A143" s="2"/>
      <c r="C143" s="10">
        <f t="shared" si="18"/>
        <v>0</v>
      </c>
      <c r="J143" s="2"/>
      <c r="L143" s="10">
        <f t="shared" si="19"/>
        <v>0</v>
      </c>
    </row>
    <row r="144" spans="1:12" x14ac:dyDescent="0.3">
      <c r="A144" s="2"/>
      <c r="C144" s="10">
        <f t="shared" si="18"/>
        <v>0</v>
      </c>
      <c r="J144" s="2"/>
      <c r="L144" s="10">
        <f t="shared" si="19"/>
        <v>0</v>
      </c>
    </row>
    <row r="145" spans="1:12" x14ac:dyDescent="0.3">
      <c r="A145" s="2"/>
      <c r="C145" s="10">
        <f t="shared" si="18"/>
        <v>0</v>
      </c>
      <c r="J145" s="2"/>
      <c r="L145" s="10">
        <f t="shared" si="19"/>
        <v>0</v>
      </c>
    </row>
    <row r="146" spans="1:12" x14ac:dyDescent="0.3">
      <c r="A146" s="2"/>
      <c r="C146" s="10">
        <f t="shared" si="18"/>
        <v>0</v>
      </c>
      <c r="J146" s="2"/>
      <c r="L146" s="10">
        <f t="shared" si="19"/>
        <v>0</v>
      </c>
    </row>
    <row r="147" spans="1:12" ht="15" thickBot="1" x14ac:dyDescent="0.35">
      <c r="A147" s="3"/>
      <c r="B147" s="13" t="s">
        <v>0</v>
      </c>
      <c r="C147" s="14">
        <f>SUM(C139:C146)</f>
        <v>0</v>
      </c>
      <c r="J147" s="3"/>
      <c r="K147" s="13" t="s">
        <v>0</v>
      </c>
      <c r="L147" s="14">
        <f>SUM(L139:L146)</f>
        <v>0</v>
      </c>
    </row>
  </sheetData>
  <mergeCells count="6">
    <mergeCell ref="A2:C2"/>
    <mergeCell ref="E2:H2"/>
    <mergeCell ref="J2:L2"/>
    <mergeCell ref="N2:Q2"/>
    <mergeCell ref="E3:H3"/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CB0BA33199C439B25552B5428B1EE" ma:contentTypeVersion="4" ma:contentTypeDescription="Create a new document." ma:contentTypeScope="" ma:versionID="1dad366f71778c2834f3d1fcb9e9937e">
  <xsd:schema xmlns:xsd="http://www.w3.org/2001/XMLSchema" xmlns:xs="http://www.w3.org/2001/XMLSchema" xmlns:p="http://schemas.microsoft.com/office/2006/metadata/properties" xmlns:ns2="b261d912-a6f9-4421-a268-fa5828eb2b22" xmlns:ns3="78b1d7c0-b92f-4885-9ed7-40cd70855ce0" targetNamespace="http://schemas.microsoft.com/office/2006/metadata/properties" ma:root="true" ma:fieldsID="a2957e92b4bdae1d87185df2de1362d8" ns2:_="" ns3:_="">
    <xsd:import namespace="b261d912-a6f9-4421-a268-fa5828eb2b22"/>
    <xsd:import namespace="78b1d7c0-b92f-4885-9ed7-40cd70855c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1d912-a6f9-4421-a268-fa5828eb2b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d7c0-b92f-4885-9ed7-40cd70855ce0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8b1d7c0-b92f-4885-9ed7-40cd70855ce0">3H66W6JJ4AR6-192570207-111</_dlc_DocId>
    <_dlc_DocIdUrl xmlns="78b1d7c0-b92f-4885-9ed7-40cd70855ce0">
      <Url>https://outside.vermont.gov/agency/agriculture/vpac/_layouts/15/DocIdRedir.aspx?ID=3H66W6JJ4AR6-192570207-111</Url>
      <Description>3H66W6JJ4AR6-192570207-111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A066B4-A83D-482D-ABD5-CF13478F7987}"/>
</file>

<file path=customXml/itemProps2.xml><?xml version="1.0" encoding="utf-8"?>
<ds:datastoreItem xmlns:ds="http://schemas.openxmlformats.org/officeDocument/2006/customXml" ds:itemID="{9DA98FCC-A0AB-4484-AF39-EE85775513CF}"/>
</file>

<file path=customXml/itemProps3.xml><?xml version="1.0" encoding="utf-8"?>
<ds:datastoreItem xmlns:ds="http://schemas.openxmlformats.org/officeDocument/2006/customXml" ds:itemID="{6273BD96-2E9F-446A-8B53-6A7C36B431B5}"/>
</file>

<file path=customXml/itemProps4.xml><?xml version="1.0" encoding="utf-8"?>
<ds:datastoreItem xmlns:ds="http://schemas.openxmlformats.org/officeDocument/2006/customXml" ds:itemID="{3521273E-FE15-412F-802E-7CFB82D51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Combined Yearly Data</vt:lpstr>
      <vt:lpstr>Linda Usage 2016-2017</vt:lpstr>
      <vt:lpstr>Erica Usage 2018</vt:lpstr>
    </vt:vector>
  </TitlesOfParts>
  <Company>Vermont Agency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SHIVELY</dc:creator>
  <cp:lastModifiedBy>Cummings, Erica</cp:lastModifiedBy>
  <cp:lastPrinted>2017-04-24T15:04:15Z</cp:lastPrinted>
  <dcterms:created xsi:type="dcterms:W3CDTF">2016-05-04T13:15:44Z</dcterms:created>
  <dcterms:modified xsi:type="dcterms:W3CDTF">2021-03-01T18:30:07Z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0x010100E26CB0BA33199C439B25552B5428B1EE</vt:lpwstr>
  </property>
  <property fmtid="{D5CDD505-2E9C-101B-9397-08002B2CF9AE}" pid="3" name="_dlc_DocIdItemGuid">
    <vt:lpwstr>69dee0fc-9e98-42d9-84a2-6b180578ebc6</vt:lpwstr>
  </property>
</Properties>
</file>